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UDITGRP\CEMS\2025 DSM Plan\New Lighting Proposals\"/>
    </mc:Choice>
  </mc:AlternateContent>
  <xr:revisionPtr revIDLastSave="0" documentId="8_{858F6F54-CF34-414C-AF45-FCE070EFDE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  <sheet name="Data" sheetId="3" state="hidden" r:id="rId2"/>
    <sheet name="Sheet2" sheetId="4" r:id="rId3"/>
  </sheets>
  <definedNames>
    <definedName name="_xlnm._FilterDatabase" localSheetId="0" hidden="1">Sheet1!$B$10:$AB$48</definedName>
    <definedName name="LIGHTS">Data!$A$1:$B$79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4" i="2" l="1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13" i="2"/>
  <c r="U13" i="2"/>
  <c r="O48" i="2" l="1"/>
  <c r="G48" i="2"/>
  <c r="Y47" i="2" l="1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S47" i="2" l="1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W47" i="2" l="1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Z31" i="2" s="1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W30" i="2"/>
  <c r="Z30" i="2" s="1"/>
  <c r="K47" i="2" l="1"/>
  <c r="M47" i="2" s="1"/>
  <c r="K46" i="2"/>
  <c r="M46" i="2" s="1"/>
  <c r="K45" i="2"/>
  <c r="M45" i="2" s="1"/>
  <c r="K44" i="2"/>
  <c r="M44" i="2" s="1"/>
  <c r="K43" i="2"/>
  <c r="M43" i="2" s="1"/>
  <c r="K42" i="2"/>
  <c r="M42" i="2" s="1"/>
  <c r="K41" i="2"/>
  <c r="M41" i="2" s="1"/>
  <c r="K40" i="2"/>
  <c r="M40" i="2" s="1"/>
  <c r="K39" i="2"/>
  <c r="M39" i="2" s="1"/>
  <c r="K38" i="2"/>
  <c r="M38" i="2" s="1"/>
  <c r="K37" i="2"/>
  <c r="M37" i="2" s="1"/>
  <c r="K36" i="2"/>
  <c r="M36" i="2" s="1"/>
  <c r="K35" i="2"/>
  <c r="M35" i="2" s="1"/>
  <c r="K34" i="2"/>
  <c r="M34" i="2" s="1"/>
  <c r="K33" i="2"/>
  <c r="M33" i="2" s="1"/>
  <c r="K32" i="2"/>
  <c r="M32" i="2" s="1"/>
  <c r="K31" i="2"/>
  <c r="M31" i="2" s="1"/>
  <c r="K30" i="2"/>
  <c r="M30" i="2" s="1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4" i="2"/>
  <c r="M13" i="2"/>
  <c r="M15" i="2"/>
  <c r="U46" i="2"/>
  <c r="U45" i="2"/>
  <c r="U44" i="2"/>
  <c r="U42" i="2"/>
  <c r="U36" i="2"/>
  <c r="U35" i="2"/>
  <c r="U31" i="2"/>
  <c r="U28" i="2"/>
  <c r="U27" i="2"/>
  <c r="U26" i="2"/>
  <c r="U24" i="2"/>
  <c r="U22" i="2"/>
  <c r="U20" i="2"/>
  <c r="U19" i="2"/>
  <c r="U16" i="2"/>
  <c r="U15" i="2"/>
  <c r="U14" i="2"/>
  <c r="S48" i="2"/>
  <c r="U18" i="2"/>
  <c r="M16" i="2"/>
  <c r="U43" i="2"/>
  <c r="Y13" i="2" l="1"/>
  <c r="Y14" i="2"/>
  <c r="M48" i="2"/>
  <c r="W27" i="2"/>
  <c r="Z27" i="2" s="1"/>
  <c r="W15" i="2"/>
  <c r="Z15" i="2" s="1"/>
  <c r="W22" i="2"/>
  <c r="Z22" i="2" s="1"/>
  <c r="W26" i="2"/>
  <c r="Z26" i="2" s="1"/>
  <c r="U37" i="2"/>
  <c r="U30" i="2"/>
  <c r="U38" i="2"/>
  <c r="U23" i="2"/>
  <c r="U39" i="2"/>
  <c r="U34" i="2"/>
  <c r="U47" i="2"/>
  <c r="U32" i="2"/>
  <c r="U40" i="2"/>
  <c r="U41" i="2"/>
  <c r="U33" i="2"/>
  <c r="U29" i="2"/>
  <c r="U25" i="2"/>
  <c r="U21" i="2"/>
  <c r="U17" i="2"/>
  <c r="W13" i="2" l="1"/>
  <c r="U48" i="2"/>
  <c r="W16" i="2"/>
  <c r="Z16" i="2" s="1"/>
  <c r="W28" i="2"/>
  <c r="Z28" i="2" s="1"/>
  <c r="W24" i="2"/>
  <c r="Z24" i="2" s="1"/>
  <c r="W19" i="2"/>
  <c r="Z19" i="2" s="1"/>
  <c r="W20" i="2"/>
  <c r="Z20" i="2" s="1"/>
  <c r="W29" i="2"/>
  <c r="Z29" i="2" s="1"/>
  <c r="W17" i="2"/>
  <c r="Z17" i="2" s="1"/>
  <c r="W21" i="2"/>
  <c r="Z21" i="2" s="1"/>
  <c r="W25" i="2"/>
  <c r="Z25" i="2" s="1"/>
  <c r="W23" i="2"/>
  <c r="Z23" i="2" s="1"/>
  <c r="W18" i="2"/>
  <c r="Z18" i="2" s="1"/>
  <c r="W14" i="2"/>
  <c r="Z14" i="2" s="1"/>
  <c r="Y48" i="2" l="1"/>
  <c r="AA48" i="2"/>
  <c r="W48" i="2" l="1"/>
  <c r="Z13" i="2"/>
  <c r="Z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tc={D60D04D3-FE32-42F6-AC5C-3BC52745C602}</author>
    <author>tc={BB08582A-F7F5-4A10-9595-1C50EC3A50A3}</author>
  </authors>
  <commentList>
    <comment ref="K13" authorId="0" shapeId="0" xr:uid="{D60D04D3-FE32-42F6-AC5C-3BC52745C602}">
      <text>
        <t>[Threaded comment]
Your version of Excel allows you to read this threaded comment; however, any edits to it will get removed if the file is opened in a newer version of Excel. Learn more: https://go.microsoft.com/fwlink/?linkid=870924
Comment:
    Helpful Tip: If you are converting Watts to kiloWatts, divide the total number of Watts for each fixture by 1,000. 
Example: 70W divided by 1,000 = 0.07kW</t>
      </text>
    </comment>
    <comment ref="S13" authorId="1" shapeId="0" xr:uid="{BB08582A-F7F5-4A10-9595-1C50EC3A50A3}">
      <text>
        <t>[Threaded comment]
Your version of Excel allows you to read this threaded comment; however, any edits to it will get removed if the file is opened in a newer version of Excel. Learn more: https://go.microsoft.com/fwlink/?linkid=870924
Comment:
    Helpful Tip: If you are converting Watts to kiloWatts, divide the total number of Watts for each fixture by 1,000. 
Example: 70W divided by 1,000 = 0.07kW</t>
      </text>
    </comment>
  </commentList>
</comments>
</file>

<file path=xl/sharedStrings.xml><?xml version="1.0" encoding="utf-8"?>
<sst xmlns="http://schemas.openxmlformats.org/spreadsheetml/2006/main" count="192" uniqueCount="155">
  <si>
    <t>Location</t>
  </si>
  <si>
    <t>Quantity</t>
  </si>
  <si>
    <t>Rebate Amount</t>
  </si>
  <si>
    <t xml:space="preserve">Existing </t>
  </si>
  <si>
    <t xml:space="preserve"> kW per Fixture</t>
  </si>
  <si>
    <t>Retrofit</t>
  </si>
  <si>
    <t>Fixture Description</t>
  </si>
  <si>
    <t>Total</t>
  </si>
  <si>
    <t>Business Type:</t>
  </si>
  <si>
    <t>Existing</t>
  </si>
  <si>
    <t>New</t>
  </si>
  <si>
    <t xml:space="preserve">(Quantity x Fixture kW) </t>
  </si>
  <si>
    <t xml:space="preserve">Existing Lighting </t>
  </si>
  <si>
    <t>Total kW</t>
  </si>
  <si>
    <t>Retrofit Lighting</t>
  </si>
  <si>
    <t>(Quantity X Fixture kW)</t>
  </si>
  <si>
    <t>2ft X 2 U-Lamps (SM/ST)</t>
  </si>
  <si>
    <t>2ft X 2 U-Lamps (SM/ES)</t>
  </si>
  <si>
    <t>2ft X 2 U-Lamps (ESM/ST)</t>
  </si>
  <si>
    <t>2ft X 2 U-Lamps (ESM/ES)</t>
  </si>
  <si>
    <t>2ft X 2 U-Lamps (EL/T8)</t>
  </si>
  <si>
    <t>2ft X 2 U-Lamps (LPEL/T8)</t>
  </si>
  <si>
    <t>2ft X 1 Lamp (SM/ST)</t>
  </si>
  <si>
    <t>2ft X 1 Lamp (ESM/ST)</t>
  </si>
  <si>
    <t>2ft X 1 Lamp (EL/T8)</t>
  </si>
  <si>
    <t>2ft X 1 Lamp (LPEL/T8)</t>
  </si>
  <si>
    <t>2ft X 2 Lamps (SM/ST)</t>
  </si>
  <si>
    <t>2ft X 2 Lamps (ESM/ST)</t>
  </si>
  <si>
    <t>2ft X 2 Lamps (EL/T8)</t>
  </si>
  <si>
    <t>2ft X 2 Lamps (LPEL/T8)</t>
  </si>
  <si>
    <t>3ft X 1 Lamp (SM/ST)</t>
  </si>
  <si>
    <t>3ft X 1 Lamp (ESM/ST)</t>
  </si>
  <si>
    <t>3ft X 1 Lamp (EL/T8)</t>
  </si>
  <si>
    <t>3ft X 1 Lamp (LPEL/T8)</t>
  </si>
  <si>
    <t>3ft X 2 Lamps (SM/ST)</t>
  </si>
  <si>
    <t>3ft X 2 Lamps (ESM/ST)</t>
  </si>
  <si>
    <t>3ft X 2 Lamps (EL/T8)</t>
  </si>
  <si>
    <t>3ft X 2 Lamps (LPEL/T8)</t>
  </si>
  <si>
    <t>4ft X 1 Lamp (SM/ST)</t>
  </si>
  <si>
    <t>4ft X 1 Lamp (SM/ES)</t>
  </si>
  <si>
    <t>4ft X 1 Lamp (ESM/ST)</t>
  </si>
  <si>
    <t>4ft X 1 Lamp (ESM/ES)</t>
  </si>
  <si>
    <t>4ft X 1 Lamp (EL/T8)</t>
  </si>
  <si>
    <t>4ft X 1 Lamp (LPEL/T8)</t>
  </si>
  <si>
    <t>4ft X 2 Lamp (SM/ST)</t>
  </si>
  <si>
    <t>4ft X 2 Lamp (SM/ES)</t>
  </si>
  <si>
    <t>4ft X 2 Lamp (ESM/ST)</t>
  </si>
  <si>
    <t>4ft X 2 Lamp (ESM/ES)</t>
  </si>
  <si>
    <t>4ft X 2 Lamp (EL/T8)</t>
  </si>
  <si>
    <t>4ft X 2 Lamp (LPEL/T8)</t>
  </si>
  <si>
    <t>4ft X 3 Lamp (SM/ST)</t>
  </si>
  <si>
    <t>4ft X 3 Lamp (SM/ES)</t>
  </si>
  <si>
    <t>4ft X 3 Lamp (ESM/ST)</t>
  </si>
  <si>
    <t>4ft X 3 Lamp (ESM/ES)</t>
  </si>
  <si>
    <t>4ft X 3 Lamp (EL/T8)</t>
  </si>
  <si>
    <t>4ft X 3 Lamp (LPEL/T8)</t>
  </si>
  <si>
    <t>4ft X 4 Lamp (SM/ST)</t>
  </si>
  <si>
    <t>4ft X 4 Lamp (SM/ES)</t>
  </si>
  <si>
    <t>4ft X 4 Lamp (ESM/ST)</t>
  </si>
  <si>
    <t>4ft X 4 Lamp (ESM/ES)</t>
  </si>
  <si>
    <t>4ft X 4 Lamp (EL/T8)</t>
  </si>
  <si>
    <t>4ft X 4 Lamp (LPEL/T8)</t>
  </si>
  <si>
    <t>5ft X 1 Lamp (SM/ST)</t>
  </si>
  <si>
    <t>5ft X 1 Lamp (EL/T8)</t>
  </si>
  <si>
    <t>6ft X 1 Lamp (SM/ST)</t>
  </si>
  <si>
    <t>6ft X 2 Lamps (SM/ST)</t>
  </si>
  <si>
    <t>8ft X 1 Lamp (SM/ST)</t>
  </si>
  <si>
    <t>8ft X 1 Lamp (SM/ES)</t>
  </si>
  <si>
    <t>8ft X 1 Lamp (ESM/ST)</t>
  </si>
  <si>
    <t>8ft X 1 Lamp (ESM/ES)</t>
  </si>
  <si>
    <t>8ft X 1 Lamp (EL/T8)</t>
  </si>
  <si>
    <t>8ft X 1 Lamp (LPEL/T8)</t>
  </si>
  <si>
    <t>8ft X 2 Lamps (SM/ST)</t>
  </si>
  <si>
    <t>8ft X 2 Lamps (SM/ES)</t>
  </si>
  <si>
    <t>8ft X 2 Lamps (ESM/ST)</t>
  </si>
  <si>
    <t>8ft X 2 Lamps (ESM/ES)</t>
  </si>
  <si>
    <t>8ft X 2 Lamps (EL/T8)</t>
  </si>
  <si>
    <t>8ft X 2 Lamps (LPEL/T8)</t>
  </si>
  <si>
    <t>8ft X 1 Lamp HO (SM/ST)</t>
  </si>
  <si>
    <t>8ft X 1 Lamp HO (ESM/ST)</t>
  </si>
  <si>
    <t>8ft X 1 Lamp HO (EL/T8)</t>
  </si>
  <si>
    <t>8ft X 2 Lamp HO (EL/T8)</t>
  </si>
  <si>
    <t>8ft X 2 Lamp HO (ESM/ST)</t>
  </si>
  <si>
    <t>8ft X 2 Lamp HO (SM/ST)</t>
  </si>
  <si>
    <t>Incandescent 75 Watt Lamp</t>
  </si>
  <si>
    <t>Incandescent 60 Watt Lamp</t>
  </si>
  <si>
    <t>Incand. 100 Watt Lamp</t>
  </si>
  <si>
    <t>Incand.150 Watt Lamp</t>
  </si>
  <si>
    <t>Incand. 175 Watt Lamp</t>
  </si>
  <si>
    <t>250 Watt MH Lamp</t>
  </si>
  <si>
    <t>400 Watt MH Lamp</t>
  </si>
  <si>
    <t>750 Watt MH Lamp</t>
  </si>
  <si>
    <t>1000 Watt MH Lamp</t>
  </si>
  <si>
    <t>4ft X 6 Lamps (EL/T8/HO)</t>
  </si>
  <si>
    <t>4ft X 2 Lamps T5 HO</t>
  </si>
  <si>
    <t>4ft X 4 Lamps T5 HO</t>
  </si>
  <si>
    <t>4ft X 6 Lamps T5 HO</t>
  </si>
  <si>
    <t>4ft X 8 Lamps T5 HO</t>
  </si>
  <si>
    <t>175 Watt MH Lamp</t>
  </si>
  <si>
    <t>150 Watt HPS Lamp</t>
  </si>
  <si>
    <t>175 Watt Pulse Start</t>
  </si>
  <si>
    <t>250 Watt Pulse Start</t>
  </si>
  <si>
    <t>750 Watt Pulse Start</t>
  </si>
  <si>
    <t>CFL 13 Watt</t>
  </si>
  <si>
    <t>CFL 15 Watt</t>
  </si>
  <si>
    <t>CFL 18 Watt</t>
  </si>
  <si>
    <t>CFL 23 Watt</t>
  </si>
  <si>
    <t>CFL 25 Watt</t>
  </si>
  <si>
    <t>Incandescent 90 Watt Lamp</t>
  </si>
  <si>
    <t>2ft X 3 Lamps (EL/T8)</t>
  </si>
  <si>
    <t>2ft X 3 Lamps (LPEL/T8)</t>
  </si>
  <si>
    <t>3ft X 3 Lamps (EL/T8)</t>
  </si>
  <si>
    <t>3ft X 3 Lamps (LPEL/T8)</t>
  </si>
  <si>
    <t>2ft X 3 Lamps (SM/ST)</t>
  </si>
  <si>
    <t>2ft X 3 Lamps (ESM/ST)</t>
  </si>
  <si>
    <t>3ft X 3 Lamps (SM/ST)</t>
  </si>
  <si>
    <t>3ft X 3 Lamps (ESM/ST)</t>
  </si>
  <si>
    <t>4ft X 2 Lamp (EL/T8)32w</t>
  </si>
  <si>
    <t>4ft X 2 Lamp (EL/T8)28w</t>
  </si>
  <si>
    <t>4ft X 4 Lamp (EL/T8)32w</t>
  </si>
  <si>
    <t>4ft X 4 Lamp (EL/T8)28w</t>
  </si>
  <si>
    <t>8ft X 3 Lamps (SM/ST)</t>
  </si>
  <si>
    <t>8ft X 3 Lamps (SM/ES)</t>
  </si>
  <si>
    <t>8ft X 3 Lamps (ESM/ST)</t>
  </si>
  <si>
    <t>8ft X 3 Lamps (ESM/ES)</t>
  </si>
  <si>
    <t>8ft X 3 Lamps (EL/T8)</t>
  </si>
  <si>
    <t>8ft X 4 Lamps (SM/ST)</t>
  </si>
  <si>
    <t>8ft X 4 Lamps (SM/ES)</t>
  </si>
  <si>
    <t>8ft X 4 Lamps (ESM/ST)</t>
  </si>
  <si>
    <t>8ft X 4 Lamps (ESM/ES)</t>
  </si>
  <si>
    <t>8ft X 4 Lamps (EL/T8)</t>
  </si>
  <si>
    <t>Conditioned Space</t>
  </si>
  <si>
    <t>Customer Name:</t>
  </si>
  <si>
    <t>City, State Zip:</t>
  </si>
  <si>
    <t>40w Incandescent</t>
  </si>
  <si>
    <t>10w CFL</t>
  </si>
  <si>
    <t>5w LED</t>
  </si>
  <si>
    <t>Operating Hours</t>
  </si>
  <si>
    <t>Demand (kW)</t>
  </si>
  <si>
    <t xml:space="preserve">Reduction </t>
  </si>
  <si>
    <t>Summer</t>
  </si>
  <si>
    <t>Winter</t>
  </si>
  <si>
    <t>Reduction</t>
  </si>
  <si>
    <t xml:space="preserve">Annual </t>
  </si>
  <si>
    <t>Energy (kWh)</t>
  </si>
  <si>
    <t>6w LED</t>
  </si>
  <si>
    <t>3w LED</t>
  </si>
  <si>
    <t>30w Incandescent</t>
  </si>
  <si>
    <t>4ft X 2 Lamp (HO/T8)</t>
  </si>
  <si>
    <t xml:space="preserve"> Commercial Lighting Proposal Calculation</t>
  </si>
  <si>
    <t>Physical Address:</t>
  </si>
  <si>
    <t>Account Number:</t>
  </si>
  <si>
    <t>Annual</t>
  </si>
  <si>
    <t>at $0.400 per Watt</t>
  </si>
  <si>
    <t xml:space="preserve">Conditioned Space Lighting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</si>
</sst>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.000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4" xfId="0" applyBorder="1"/>
    <xf numFmtId="0" fontId="5" fillId="2" borderId="0" xfId="0" applyFont="1" applyFill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0" xfId="0" applyFont="1" applyFill="1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/>
    <xf numFmtId="0" fontId="5" fillId="2" borderId="5" xfId="0" applyFont="1" applyFill="1" applyBorder="1" applyAlignment="1">
      <alignment horizontal="center"/>
    </xf>
    <xf numFmtId="0" fontId="12" fillId="0" borderId="0" xfId="0" applyFont="1"/>
    <xf numFmtId="165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3" fontId="2" fillId="0" borderId="33" xfId="0" applyNumberFormat="1" applyFont="1" applyBorder="1" applyAlignment="1" applyProtection="1">
      <alignment horizontal="center"/>
      <protection locked="0"/>
    </xf>
    <xf numFmtId="165" fontId="11" fillId="0" borderId="41" xfId="0" applyNumberFormat="1" applyFont="1" applyBorder="1"/>
    <xf numFmtId="165" fontId="11" fillId="0" borderId="42" xfId="0" applyNumberFormat="1" applyFont="1" applyBorder="1"/>
    <xf numFmtId="0" fontId="11" fillId="0" borderId="43" xfId="0" applyFont="1" applyBorder="1" applyAlignment="1">
      <alignment horizontal="center"/>
    </xf>
    <xf numFmtId="0" fontId="2" fillId="0" borderId="35" xfId="0" applyFont="1" applyBorder="1"/>
    <xf numFmtId="3" fontId="2" fillId="0" borderId="36" xfId="0" applyNumberFormat="1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1" fontId="2" fillId="0" borderId="34" xfId="0" applyNumberFormat="1" applyFont="1" applyBorder="1" applyAlignment="1">
      <alignment horizontal="center"/>
    </xf>
    <xf numFmtId="3" fontId="0" fillId="0" borderId="0" xfId="0" applyNumberFormat="1"/>
    <xf numFmtId="0" fontId="10" fillId="0" borderId="0" xfId="0" applyFont="1" applyAlignment="1">
      <alignment horizontal="center"/>
    </xf>
    <xf numFmtId="0" fontId="11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2" fillId="0" borderId="1" xfId="0" applyNumberFormat="1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2" fillId="0" borderId="1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0" borderId="20" xfId="0" applyNumberFormat="1" applyFont="1" applyBorder="1" applyAlignment="1" applyProtection="1">
      <alignment horizontal="center"/>
      <protection locked="0"/>
    </xf>
    <xf numFmtId="165" fontId="2" fillId="0" borderId="19" xfId="0" applyNumberFormat="1" applyFont="1" applyBorder="1" applyAlignment="1" applyProtection="1">
      <alignment horizontal="center"/>
      <protection locked="0"/>
    </xf>
    <xf numFmtId="165" fontId="2" fillId="0" borderId="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36" xfId="0" applyNumberFormat="1" applyFont="1" applyBorder="1" applyAlignment="1">
      <alignment horizontal="center"/>
    </xf>
    <xf numFmtId="165" fontId="2" fillId="0" borderId="37" xfId="0" applyNumberFormat="1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65" fontId="2" fillId="0" borderId="38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2" fillId="0" borderId="39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9" xfId="0" applyNumberFormat="1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0" fontId="5" fillId="2" borderId="2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3" fontId="2" fillId="0" borderId="32" xfId="0" applyNumberFormat="1" applyFont="1" applyBorder="1" applyAlignment="1" applyProtection="1">
      <alignment horizontal="center"/>
      <protection locked="0"/>
    </xf>
    <xf numFmtId="3" fontId="2" fillId="0" borderId="20" xfId="0" applyNumberFormat="1" applyFont="1" applyBorder="1" applyAlignment="1" applyProtection="1">
      <alignment horizontal="center"/>
      <protection locked="0"/>
    </xf>
    <xf numFmtId="3" fontId="2" fillId="0" borderId="19" xfId="0" applyNumberFormat="1" applyFont="1" applyBorder="1" applyAlignment="1" applyProtection="1">
      <alignment horizontal="center"/>
      <protection locked="0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65" fontId="2" fillId="0" borderId="32" xfId="0" applyNumberFormat="1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1" fontId="2" fillId="3" borderId="12" xfId="1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3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165" fontId="2" fillId="0" borderId="5" xfId="0" applyNumberFormat="1" applyFont="1" applyBorder="1" applyAlignment="1" applyProtection="1">
      <alignment horizontal="center"/>
    </xf>
    <xf numFmtId="165" fontId="2" fillId="0" borderId="12" xfId="0" applyNumberFormat="1" applyFont="1" applyBorder="1" applyAlignment="1" applyProtection="1">
      <alignment horizontal="center"/>
    </xf>
    <xf numFmtId="3" fontId="2" fillId="0" borderId="12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164" fontId="2" fillId="0" borderId="13" xfId="0" applyNumberFormat="1" applyFont="1" applyBorder="1" applyAlignment="1" applyProtection="1">
      <alignment horizontal="center"/>
    </xf>
    <xf numFmtId="165" fontId="2" fillId="0" borderId="14" xfId="0" applyNumberFormat="1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center"/>
    </xf>
    <xf numFmtId="165" fontId="2" fillId="0" borderId="2" xfId="0" applyNumberFormat="1" applyFont="1" applyBorder="1" applyAlignment="1" applyProtection="1">
      <alignment horizontal="center"/>
    </xf>
    <xf numFmtId="165" fontId="2" fillId="0" borderId="23" xfId="0" applyNumberFormat="1" applyFont="1" applyBorder="1" applyAlignment="1" applyProtection="1">
      <alignment horizontal="center"/>
    </xf>
    <xf numFmtId="3" fontId="2" fillId="0" borderId="23" xfId="0" applyNumberFormat="1" applyFont="1" applyBorder="1" applyAlignment="1" applyProtection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llis, Brittni S." id="{BC41E825-5E9D-4300-AA23-9480A18383CD}" userId="S::BSHollis@tecoenergy.com::65ff90a7-56f1-4185-91ac-9c76e4b7608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" dT="2020-03-18T20:35:21.26" personId="{BC41E825-5E9D-4300-AA23-9480A18383CD}" id="{D60D04D3-FE32-42F6-AC5C-3BC52745C602}">
    <text>Helpful Tip: If you are converting Watts to kiloWatts, divide the total number of Watts for each fixture by 1,000. 
Example: 70W divided by 1,000 = 0.07kW</text>
  </threadedComment>
  <threadedComment ref="S13" dT="2020-03-18T20:35:15.69" personId="{BC41E825-5E9D-4300-AA23-9480A18383CD}" id="{BB08582A-F7F5-4A10-9595-1C50EC3A50A3}">
    <text>Helpful Tip: If you are converting Watts to kiloWatts, divide the total number of Watts for each fixture by 1,000. 
Example: 70W divided by 1,000 = 0.07kW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84"/>
  <sheetViews>
    <sheetView showGridLines="0" tabSelected="1" zoomScaleNormal="100" workbookViewId="0">
      <selection activeCell="H13" sqref="H13:J13"/>
    </sheetView>
  </sheetViews>
  <sheetFormatPr defaultRowHeight="12.5" x14ac:dyDescent="0.25"/>
  <cols>
    <col min="1" max="1" width="6.453125" customWidth="1"/>
    <col min="2" max="2" width="12" customWidth="1"/>
    <col min="4" max="4" width="8.54296875" customWidth="1"/>
    <col min="5" max="5" width="7.453125" customWidth="1"/>
    <col min="6" max="6" width="9.453125" customWidth="1"/>
    <col min="9" max="9" width="9.54296875" customWidth="1"/>
    <col min="10" max="10" width="7.26953125" customWidth="1"/>
    <col min="12" max="12" width="8.7265625" customWidth="1"/>
    <col min="13" max="13" width="10" customWidth="1"/>
    <col min="14" max="14" width="11.1796875" customWidth="1"/>
    <col min="15" max="15" width="10.1796875" customWidth="1"/>
    <col min="17" max="17" width="7.26953125" customWidth="1"/>
    <col min="18" max="18" width="7.54296875" customWidth="1"/>
    <col min="20" max="20" width="5.7265625" customWidth="1"/>
    <col min="22" max="22" width="12.7265625" customWidth="1"/>
    <col min="23" max="23" width="7.26953125" customWidth="1"/>
    <col min="24" max="24" width="5.54296875" customWidth="1"/>
    <col min="25" max="25" width="15.26953125" customWidth="1"/>
    <col min="26" max="26" width="13.26953125" customWidth="1"/>
    <col min="28" max="28" width="9.453125" customWidth="1"/>
    <col min="39" max="39" width="9.1796875" customWidth="1"/>
    <col min="40" max="40" width="27.453125" customWidth="1"/>
    <col min="41" max="42" width="9.1796875" customWidth="1"/>
    <col min="43" max="43" width="23.54296875" customWidth="1"/>
    <col min="44" max="44" width="9.1796875" customWidth="1"/>
  </cols>
  <sheetData>
    <row r="1" spans="1:44" ht="18" x14ac:dyDescent="0.4">
      <c r="A1" s="63" t="s">
        <v>149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44" ht="17.5" x14ac:dyDescent="0.35">
      <c r="A2" s="137" t="s">
        <v>154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spans="1:44" ht="17.5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44" ht="13.9" customHeight="1" x14ac:dyDescent="0.35">
      <c r="B4" s="23"/>
      <c r="C4" s="141" t="s">
        <v>132</v>
      </c>
      <c r="D4" s="141"/>
      <c r="E4" s="141"/>
      <c r="F4" s="22"/>
      <c r="G4" s="64"/>
      <c r="H4" s="64"/>
      <c r="I4" s="64"/>
      <c r="J4" s="64"/>
      <c r="K4" s="64"/>
      <c r="P4" s="3"/>
      <c r="Q4" s="3"/>
      <c r="R4" s="3"/>
      <c r="U4" s="76" t="s">
        <v>8</v>
      </c>
      <c r="V4" s="76"/>
      <c r="W4" s="139"/>
      <c r="X4" s="139"/>
      <c r="Y4" s="139"/>
      <c r="Z4" s="39"/>
      <c r="AA4" s="23"/>
      <c r="AB4" s="23"/>
      <c r="AN4" s="13"/>
      <c r="AO4" s="14"/>
      <c r="AQ4" s="13"/>
      <c r="AR4" s="14"/>
    </row>
    <row r="5" spans="1:44" ht="13.9" customHeight="1" x14ac:dyDescent="0.35">
      <c r="C5" s="141" t="s">
        <v>150</v>
      </c>
      <c r="D5" s="141"/>
      <c r="E5" s="141"/>
      <c r="F5" s="22"/>
      <c r="G5" s="64"/>
      <c r="H5" s="64"/>
      <c r="I5" s="64"/>
      <c r="J5" s="64"/>
      <c r="K5" s="64"/>
      <c r="L5" s="2"/>
      <c r="M5" s="2"/>
      <c r="N5" s="2"/>
      <c r="O5" s="2"/>
      <c r="P5" s="3"/>
      <c r="Q5" s="3"/>
      <c r="R5" s="3"/>
      <c r="U5" s="76" t="s">
        <v>151</v>
      </c>
      <c r="V5" s="76"/>
      <c r="W5" s="140"/>
      <c r="X5" s="140"/>
      <c r="Y5" s="140"/>
      <c r="Z5" s="23"/>
      <c r="AN5" s="13"/>
      <c r="AO5" s="14"/>
      <c r="AQ5" s="13"/>
      <c r="AR5" s="14"/>
    </row>
    <row r="6" spans="1:44" ht="13.9" customHeight="1" x14ac:dyDescent="0.35">
      <c r="B6" s="23"/>
      <c r="C6" s="141" t="s">
        <v>133</v>
      </c>
      <c r="D6" s="141"/>
      <c r="E6" s="141"/>
      <c r="F6" s="22"/>
      <c r="G6" s="64"/>
      <c r="H6" s="64"/>
      <c r="I6" s="64"/>
      <c r="J6" s="64"/>
      <c r="K6" s="64"/>
      <c r="L6" s="24"/>
      <c r="M6" s="24"/>
      <c r="N6" s="25"/>
      <c r="O6" s="25"/>
      <c r="P6" s="3"/>
      <c r="Q6" s="3"/>
      <c r="R6" s="3"/>
      <c r="U6" s="76"/>
      <c r="V6" s="76"/>
      <c r="W6" s="77"/>
      <c r="X6" s="78"/>
      <c r="Y6" s="78"/>
      <c r="AB6" s="26"/>
      <c r="AN6" s="13"/>
      <c r="AO6" s="14"/>
      <c r="AQ6" s="13"/>
      <c r="AR6" s="14"/>
    </row>
    <row r="7" spans="1:44" ht="13.9" customHeight="1" x14ac:dyDescent="0.35">
      <c r="B7" s="23"/>
      <c r="C7" s="141"/>
      <c r="D7" s="141"/>
      <c r="E7" s="141"/>
      <c r="F7" s="22"/>
      <c r="G7" s="65"/>
      <c r="H7" s="65"/>
      <c r="I7" s="65"/>
      <c r="J7" s="65"/>
      <c r="K7" s="65"/>
      <c r="L7" s="24"/>
      <c r="M7" s="24"/>
      <c r="N7" s="25"/>
      <c r="O7" s="25"/>
      <c r="P7" s="3"/>
      <c r="Q7" s="3"/>
      <c r="R7" s="3"/>
      <c r="W7" s="40"/>
      <c r="X7" s="40"/>
      <c r="Y7" s="40"/>
      <c r="Z7" s="42"/>
      <c r="AA7" s="27"/>
      <c r="AB7" s="27"/>
      <c r="AN7" s="13"/>
      <c r="AO7" s="14"/>
      <c r="AQ7" s="13"/>
      <c r="AR7" s="14"/>
    </row>
    <row r="8" spans="1:44" ht="14" x14ac:dyDescent="0.3">
      <c r="A8" s="8"/>
      <c r="B8" s="8"/>
      <c r="C8" s="8"/>
      <c r="D8" s="8"/>
      <c r="J8" s="21"/>
      <c r="K8" s="21"/>
      <c r="L8" s="25"/>
      <c r="M8" s="25"/>
      <c r="N8" s="25"/>
      <c r="O8" s="25"/>
      <c r="P8" s="3"/>
      <c r="Q8" s="3"/>
      <c r="R8" s="3"/>
      <c r="AN8" s="13"/>
      <c r="AO8" s="14"/>
      <c r="AQ8" s="11"/>
      <c r="AR8" s="1"/>
    </row>
    <row r="9" spans="1:44" ht="13" thickBot="1" x14ac:dyDescent="0.3">
      <c r="C9" s="28"/>
      <c r="D9" s="28"/>
      <c r="E9" s="28"/>
      <c r="O9" s="28"/>
      <c r="P9" s="28"/>
      <c r="Q9" s="28"/>
      <c r="R9" s="28"/>
      <c r="AN9" s="13"/>
      <c r="AO9" s="14"/>
      <c r="AQ9" s="13"/>
      <c r="AR9" s="14"/>
    </row>
    <row r="10" spans="1:44" ht="13.5" thickTop="1" x14ac:dyDescent="0.3">
      <c r="B10" s="120" t="s">
        <v>131</v>
      </c>
      <c r="C10" s="95"/>
      <c r="D10" s="67"/>
      <c r="E10" s="67"/>
      <c r="F10" s="41" t="s">
        <v>152</v>
      </c>
      <c r="G10" s="30"/>
      <c r="H10" s="66"/>
      <c r="I10" s="66"/>
      <c r="J10" s="66"/>
      <c r="K10" s="30"/>
      <c r="L10" s="30"/>
      <c r="M10" s="66" t="s">
        <v>12</v>
      </c>
      <c r="N10" s="75"/>
      <c r="O10" s="31"/>
      <c r="P10" s="38"/>
      <c r="Q10" s="38"/>
      <c r="R10" s="38"/>
      <c r="S10" s="30"/>
      <c r="T10" s="30"/>
      <c r="U10" s="66" t="s">
        <v>14</v>
      </c>
      <c r="V10" s="66"/>
      <c r="W10" s="73" t="s">
        <v>140</v>
      </c>
      <c r="X10" s="74"/>
      <c r="Y10" s="32" t="s">
        <v>141</v>
      </c>
      <c r="Z10" s="32" t="s">
        <v>143</v>
      </c>
      <c r="AA10" s="33"/>
      <c r="AB10" s="34"/>
      <c r="AN10" s="13"/>
      <c r="AO10" s="14"/>
      <c r="AQ10" s="13"/>
      <c r="AR10" s="14"/>
    </row>
    <row r="11" spans="1:44" ht="13" x14ac:dyDescent="0.3">
      <c r="B11" s="121"/>
      <c r="C11" s="95"/>
      <c r="D11" s="67"/>
      <c r="E11" s="67"/>
      <c r="F11" s="157" t="s">
        <v>137</v>
      </c>
      <c r="G11" s="29" t="s">
        <v>9</v>
      </c>
      <c r="H11" s="67" t="s">
        <v>3</v>
      </c>
      <c r="I11" s="67"/>
      <c r="J11" s="67"/>
      <c r="K11" s="67" t="s">
        <v>3</v>
      </c>
      <c r="L11" s="67"/>
      <c r="M11" s="67" t="s">
        <v>13</v>
      </c>
      <c r="N11" s="67"/>
      <c r="O11" s="35" t="s">
        <v>10</v>
      </c>
      <c r="P11" s="67" t="s">
        <v>5</v>
      </c>
      <c r="Q11" s="67"/>
      <c r="R11" s="67"/>
      <c r="S11" s="67" t="s">
        <v>5</v>
      </c>
      <c r="T11" s="67"/>
      <c r="U11" s="67" t="s">
        <v>13</v>
      </c>
      <c r="V11" s="67"/>
      <c r="W11" s="142" t="s">
        <v>138</v>
      </c>
      <c r="X11" s="67"/>
      <c r="Y11" s="29" t="s">
        <v>138</v>
      </c>
      <c r="Z11" s="29" t="s">
        <v>144</v>
      </c>
      <c r="AA11" s="67" t="s">
        <v>2</v>
      </c>
      <c r="AB11" s="123"/>
      <c r="AN11" s="13"/>
      <c r="AO11" s="14"/>
      <c r="AQ11" s="13"/>
      <c r="AR11" s="14"/>
    </row>
    <row r="12" spans="1:44" ht="13" x14ac:dyDescent="0.3">
      <c r="A12" s="11"/>
      <c r="B12" s="122"/>
      <c r="C12" s="159" t="s">
        <v>0</v>
      </c>
      <c r="D12" s="81"/>
      <c r="E12" s="81"/>
      <c r="F12" s="158"/>
      <c r="G12" s="36" t="s">
        <v>1</v>
      </c>
      <c r="H12" s="67" t="s">
        <v>6</v>
      </c>
      <c r="I12" s="67"/>
      <c r="J12" s="67"/>
      <c r="K12" s="81" t="s">
        <v>4</v>
      </c>
      <c r="L12" s="81"/>
      <c r="M12" s="110" t="s">
        <v>11</v>
      </c>
      <c r="N12" s="110"/>
      <c r="O12" s="37" t="s">
        <v>1</v>
      </c>
      <c r="P12" s="67" t="s">
        <v>6</v>
      </c>
      <c r="Q12" s="67"/>
      <c r="R12" s="67"/>
      <c r="S12" s="81" t="s">
        <v>4</v>
      </c>
      <c r="T12" s="81"/>
      <c r="U12" s="93" t="s">
        <v>15</v>
      </c>
      <c r="V12" s="94"/>
      <c r="W12" s="81" t="s">
        <v>139</v>
      </c>
      <c r="X12" s="81"/>
      <c r="Y12" s="29" t="s">
        <v>142</v>
      </c>
      <c r="Z12" s="29" t="s">
        <v>142</v>
      </c>
      <c r="AA12" s="81" t="s">
        <v>153</v>
      </c>
      <c r="AB12" s="124"/>
      <c r="AN12" s="13"/>
      <c r="AO12" s="14"/>
      <c r="AQ12" s="13"/>
      <c r="AR12" s="14"/>
    </row>
    <row r="13" spans="1:44" ht="36" customHeight="1" x14ac:dyDescent="0.35">
      <c r="A13" s="11"/>
      <c r="B13" s="45"/>
      <c r="C13" s="96"/>
      <c r="D13" s="97"/>
      <c r="E13" s="98"/>
      <c r="F13" s="46"/>
      <c r="G13" s="47"/>
      <c r="H13" s="70"/>
      <c r="I13" s="71"/>
      <c r="J13" s="72"/>
      <c r="K13" s="68"/>
      <c r="L13" s="69"/>
      <c r="M13" s="79" t="str">
        <f>IF(K13="","",SUM(G13*K13))</f>
        <v/>
      </c>
      <c r="N13" s="80"/>
      <c r="O13" s="47"/>
      <c r="P13" s="90"/>
      <c r="Q13" s="91"/>
      <c r="R13" s="92"/>
      <c r="S13" s="89"/>
      <c r="T13" s="69"/>
      <c r="U13" s="85" t="str">
        <f>IF(S13="","",SUM(O13*S13))</f>
        <v/>
      </c>
      <c r="V13" s="86"/>
      <c r="W13" s="146" t="str">
        <f>IF(B13="yes", (Y13*(3412/12000))+Y13, IF(B13="no",1*Y13,""))</f>
        <v/>
      </c>
      <c r="X13" s="146"/>
      <c r="Y13" s="147" t="str">
        <f>IF(F13&gt;0, ROUND(M13-U13,3), "")</f>
        <v/>
      </c>
      <c r="Z13" s="148" t="str">
        <f>IF(B13&gt;0, (F13*W13*7/12)+(F13*Y13*5/12), "")</f>
        <v/>
      </c>
      <c r="AA13" s="149" t="str">
        <f>IF(0&lt;B13, ROUND(Y13*400,2), "")</f>
        <v/>
      </c>
      <c r="AB13" s="150"/>
      <c r="AN13" s="13"/>
      <c r="AO13" s="14"/>
      <c r="AQ13" s="13"/>
      <c r="AR13" s="14"/>
    </row>
    <row r="14" spans="1:44" ht="36" customHeight="1" x14ac:dyDescent="0.35">
      <c r="A14" s="11"/>
      <c r="B14" s="45"/>
      <c r="C14" s="96"/>
      <c r="D14" s="97"/>
      <c r="E14" s="98"/>
      <c r="F14" s="46"/>
      <c r="G14" s="47"/>
      <c r="H14" s="70"/>
      <c r="I14" s="71"/>
      <c r="J14" s="72"/>
      <c r="K14" s="68"/>
      <c r="L14" s="69"/>
      <c r="M14" s="79" t="str">
        <f>IF(K14="","",SUM(G14*K14))</f>
        <v/>
      </c>
      <c r="N14" s="80"/>
      <c r="O14" s="47"/>
      <c r="P14" s="90"/>
      <c r="Q14" s="91"/>
      <c r="R14" s="92"/>
      <c r="S14" s="89"/>
      <c r="T14" s="69"/>
      <c r="U14" s="85" t="str">
        <f>IF(S14="","",SUM(O14*S14))</f>
        <v/>
      </c>
      <c r="V14" s="86"/>
      <c r="W14" s="146" t="str">
        <f>IF(B14="yes", (Y14*(3412/12000))+Y14, IF(B14="no",1*Y14,""))</f>
        <v/>
      </c>
      <c r="X14" s="146"/>
      <c r="Y14" s="147" t="str">
        <f t="shared" ref="Y14:Y47" si="0">IF(F14&gt;0, ROUND(M14-U14,3), "")</f>
        <v/>
      </c>
      <c r="Z14" s="148" t="str">
        <f>IF(B14&gt;0, (F14*W14*7/12)+(F14*Y14*5/12), "")</f>
        <v/>
      </c>
      <c r="AA14" s="149" t="str">
        <f t="shared" ref="AA14:AA47" si="1">IF(0&lt;B14, ROUND(Y14*400,2), "")</f>
        <v/>
      </c>
      <c r="AB14" s="150"/>
      <c r="AN14" s="13"/>
      <c r="AO14" s="14"/>
      <c r="AQ14" s="13"/>
      <c r="AR14" s="14"/>
    </row>
    <row r="15" spans="1:44" ht="36" customHeight="1" x14ac:dyDescent="0.35">
      <c r="A15" s="11"/>
      <c r="B15" s="45"/>
      <c r="C15" s="96"/>
      <c r="D15" s="97"/>
      <c r="E15" s="98"/>
      <c r="F15" s="46"/>
      <c r="G15" s="47"/>
      <c r="H15" s="70"/>
      <c r="I15" s="71"/>
      <c r="J15" s="72"/>
      <c r="K15" s="68"/>
      <c r="L15" s="69"/>
      <c r="M15" s="79" t="str">
        <f t="shared" ref="M15:M47" si="2">IF(K15="","",SUM(G15*K15))</f>
        <v/>
      </c>
      <c r="N15" s="80"/>
      <c r="O15" s="47"/>
      <c r="P15" s="90"/>
      <c r="Q15" s="91"/>
      <c r="R15" s="92"/>
      <c r="S15" s="89"/>
      <c r="T15" s="69"/>
      <c r="U15" s="85" t="str">
        <f t="shared" ref="U15:U47" si="3">IF(S15="","",SUM(O15*S15))</f>
        <v/>
      </c>
      <c r="V15" s="86"/>
      <c r="W15" s="151" t="str">
        <f t="shared" ref="W15:W47" si="4">IF(B15="yes", (Y15*(3412/12000))+Y15, IF(B15="no",1*Y15,""))</f>
        <v/>
      </c>
      <c r="X15" s="152"/>
      <c r="Y15" s="147" t="str">
        <f t="shared" si="0"/>
        <v/>
      </c>
      <c r="Z15" s="148" t="str">
        <f t="shared" ref="Z15:Z47" si="5">IF(B15&gt;0, (F15*W15*7/12)+(F15*Y15*5/12), "")</f>
        <v/>
      </c>
      <c r="AA15" s="149" t="str">
        <f t="shared" si="1"/>
        <v/>
      </c>
      <c r="AB15" s="150"/>
      <c r="AF15" s="1"/>
      <c r="AG15" s="1"/>
      <c r="AH15" s="1"/>
      <c r="AI15" s="1"/>
      <c r="AJ15" s="1"/>
      <c r="AK15" s="1"/>
      <c r="AL15" s="1"/>
      <c r="AN15" s="11"/>
      <c r="AO15" s="1"/>
      <c r="AQ15" s="13"/>
      <c r="AR15" s="14"/>
    </row>
    <row r="16" spans="1:44" ht="36" customHeight="1" x14ac:dyDescent="0.35">
      <c r="A16" s="11"/>
      <c r="B16" s="45"/>
      <c r="C16" s="96"/>
      <c r="D16" s="97"/>
      <c r="E16" s="98"/>
      <c r="F16" s="46"/>
      <c r="G16" s="47"/>
      <c r="H16" s="70"/>
      <c r="I16" s="71"/>
      <c r="J16" s="72"/>
      <c r="K16" s="68"/>
      <c r="L16" s="69"/>
      <c r="M16" s="79" t="str">
        <f t="shared" si="2"/>
        <v/>
      </c>
      <c r="N16" s="80"/>
      <c r="O16" s="47"/>
      <c r="P16" s="90"/>
      <c r="Q16" s="91"/>
      <c r="R16" s="92"/>
      <c r="S16" s="89"/>
      <c r="T16" s="69"/>
      <c r="U16" s="79" t="str">
        <f t="shared" ref="U16:U29" si="6">IF(S16="","",SUM(O16*S16))</f>
        <v/>
      </c>
      <c r="V16" s="80"/>
      <c r="W16" s="153" t="str">
        <f t="shared" si="4"/>
        <v/>
      </c>
      <c r="X16" s="154"/>
      <c r="Y16" s="147" t="str">
        <f t="shared" si="0"/>
        <v/>
      </c>
      <c r="Z16" s="148" t="str">
        <f t="shared" si="5"/>
        <v/>
      </c>
      <c r="AA16" s="149" t="str">
        <f t="shared" si="1"/>
        <v/>
      </c>
      <c r="AB16" s="150"/>
      <c r="AG16" s="1"/>
      <c r="AH16" s="1"/>
      <c r="AI16" s="1"/>
      <c r="AJ16" s="1"/>
      <c r="AK16" s="1"/>
      <c r="AL16" s="1"/>
      <c r="AN16" s="11"/>
      <c r="AO16" s="1"/>
      <c r="AQ16" s="13"/>
      <c r="AR16" s="14"/>
    </row>
    <row r="17" spans="1:44" ht="36" customHeight="1" x14ac:dyDescent="0.35">
      <c r="A17" s="11"/>
      <c r="B17" s="45"/>
      <c r="C17" s="96"/>
      <c r="D17" s="97"/>
      <c r="E17" s="98"/>
      <c r="F17" s="46"/>
      <c r="G17" s="47"/>
      <c r="H17" s="70"/>
      <c r="I17" s="71"/>
      <c r="J17" s="72"/>
      <c r="K17" s="68"/>
      <c r="L17" s="69"/>
      <c r="M17" s="79" t="str">
        <f t="shared" si="2"/>
        <v/>
      </c>
      <c r="N17" s="80"/>
      <c r="O17" s="47"/>
      <c r="P17" s="90"/>
      <c r="Q17" s="91"/>
      <c r="R17" s="92"/>
      <c r="S17" s="89"/>
      <c r="T17" s="69"/>
      <c r="U17" s="79" t="str">
        <f t="shared" si="6"/>
        <v/>
      </c>
      <c r="V17" s="80"/>
      <c r="W17" s="153" t="str">
        <f t="shared" si="4"/>
        <v/>
      </c>
      <c r="X17" s="154"/>
      <c r="Y17" s="147" t="str">
        <f t="shared" si="0"/>
        <v/>
      </c>
      <c r="Z17" s="148" t="str">
        <f t="shared" si="5"/>
        <v/>
      </c>
      <c r="AA17" s="149" t="str">
        <f t="shared" si="1"/>
        <v/>
      </c>
      <c r="AB17" s="150"/>
      <c r="AG17" s="1"/>
      <c r="AH17" s="1"/>
      <c r="AI17" s="1"/>
      <c r="AJ17" s="1"/>
      <c r="AK17" s="1"/>
      <c r="AL17" s="1"/>
      <c r="AN17" s="11"/>
      <c r="AO17" s="1"/>
      <c r="AQ17" s="13"/>
      <c r="AR17" s="14"/>
    </row>
    <row r="18" spans="1:44" ht="36" customHeight="1" x14ac:dyDescent="0.35">
      <c r="A18" s="11"/>
      <c r="B18" s="45"/>
      <c r="C18" s="96"/>
      <c r="D18" s="97"/>
      <c r="E18" s="98"/>
      <c r="F18" s="46"/>
      <c r="G18" s="47"/>
      <c r="H18" s="70"/>
      <c r="I18" s="71"/>
      <c r="J18" s="72"/>
      <c r="K18" s="68"/>
      <c r="L18" s="69"/>
      <c r="M18" s="79" t="str">
        <f t="shared" si="2"/>
        <v/>
      </c>
      <c r="N18" s="80"/>
      <c r="O18" s="47"/>
      <c r="P18" s="90"/>
      <c r="Q18" s="91"/>
      <c r="R18" s="92"/>
      <c r="S18" s="89"/>
      <c r="T18" s="69"/>
      <c r="U18" s="79" t="str">
        <f t="shared" si="6"/>
        <v/>
      </c>
      <c r="V18" s="80"/>
      <c r="W18" s="153" t="str">
        <f t="shared" si="4"/>
        <v/>
      </c>
      <c r="X18" s="154"/>
      <c r="Y18" s="147" t="str">
        <f t="shared" si="0"/>
        <v/>
      </c>
      <c r="Z18" s="148" t="str">
        <f t="shared" si="5"/>
        <v/>
      </c>
      <c r="AA18" s="149" t="str">
        <f t="shared" si="1"/>
        <v/>
      </c>
      <c r="AB18" s="150"/>
      <c r="AG18" s="1"/>
      <c r="AH18" s="1"/>
      <c r="AI18" s="1"/>
      <c r="AJ18" s="1"/>
      <c r="AK18" s="1"/>
      <c r="AL18" s="1"/>
      <c r="AN18" s="11"/>
      <c r="AO18" s="1"/>
      <c r="AQ18" s="13"/>
      <c r="AR18" s="14"/>
    </row>
    <row r="19" spans="1:44" ht="36" customHeight="1" x14ac:dyDescent="0.35">
      <c r="A19" s="11"/>
      <c r="B19" s="45"/>
      <c r="C19" s="96"/>
      <c r="D19" s="97"/>
      <c r="E19" s="98"/>
      <c r="F19" s="46"/>
      <c r="G19" s="47"/>
      <c r="H19" s="70"/>
      <c r="I19" s="71"/>
      <c r="J19" s="72"/>
      <c r="K19" s="68"/>
      <c r="L19" s="69"/>
      <c r="M19" s="79" t="str">
        <f t="shared" si="2"/>
        <v/>
      </c>
      <c r="N19" s="80"/>
      <c r="O19" s="47"/>
      <c r="P19" s="90"/>
      <c r="Q19" s="91"/>
      <c r="R19" s="92"/>
      <c r="S19" s="89"/>
      <c r="T19" s="69"/>
      <c r="U19" s="79" t="str">
        <f t="shared" si="6"/>
        <v/>
      </c>
      <c r="V19" s="80"/>
      <c r="W19" s="153" t="str">
        <f t="shared" si="4"/>
        <v/>
      </c>
      <c r="X19" s="154"/>
      <c r="Y19" s="147" t="str">
        <f t="shared" si="0"/>
        <v/>
      </c>
      <c r="Z19" s="148" t="str">
        <f t="shared" si="5"/>
        <v/>
      </c>
      <c r="AA19" s="149" t="str">
        <f t="shared" si="1"/>
        <v/>
      </c>
      <c r="AB19" s="150"/>
      <c r="AH19" s="1"/>
      <c r="AJ19" s="1"/>
      <c r="AN19" s="13"/>
      <c r="AO19" s="14"/>
      <c r="AQ19" s="13"/>
      <c r="AR19" s="14"/>
    </row>
    <row r="20" spans="1:44" ht="36" customHeight="1" x14ac:dyDescent="0.35">
      <c r="A20" s="11"/>
      <c r="B20" s="45"/>
      <c r="C20" s="96"/>
      <c r="D20" s="97"/>
      <c r="E20" s="98"/>
      <c r="F20" s="46"/>
      <c r="G20" s="47"/>
      <c r="H20" s="70"/>
      <c r="I20" s="71"/>
      <c r="J20" s="72"/>
      <c r="K20" s="68"/>
      <c r="L20" s="69"/>
      <c r="M20" s="79" t="str">
        <f t="shared" si="2"/>
        <v/>
      </c>
      <c r="N20" s="80"/>
      <c r="O20" s="47"/>
      <c r="P20" s="90"/>
      <c r="Q20" s="91"/>
      <c r="R20" s="92"/>
      <c r="S20" s="89"/>
      <c r="T20" s="69"/>
      <c r="U20" s="79" t="str">
        <f t="shared" si="6"/>
        <v/>
      </c>
      <c r="V20" s="80"/>
      <c r="W20" s="153" t="str">
        <f t="shared" si="4"/>
        <v/>
      </c>
      <c r="X20" s="154"/>
      <c r="Y20" s="147" t="str">
        <f t="shared" si="0"/>
        <v/>
      </c>
      <c r="Z20" s="148" t="str">
        <f t="shared" si="5"/>
        <v/>
      </c>
      <c r="AA20" s="149" t="str">
        <f t="shared" si="1"/>
        <v/>
      </c>
      <c r="AB20" s="150"/>
      <c r="AG20" s="1"/>
      <c r="AH20" s="1"/>
      <c r="AI20" s="1"/>
      <c r="AJ20" s="1"/>
      <c r="AK20" s="1"/>
      <c r="AL20" s="1"/>
      <c r="AN20" s="13"/>
      <c r="AO20" s="14"/>
      <c r="AP20" s="1"/>
      <c r="AQ20" s="13"/>
      <c r="AR20" s="14"/>
    </row>
    <row r="21" spans="1:44" ht="36" customHeight="1" x14ac:dyDescent="0.35">
      <c r="A21" s="11"/>
      <c r="B21" s="45"/>
      <c r="C21" s="96"/>
      <c r="D21" s="97"/>
      <c r="E21" s="98"/>
      <c r="F21" s="46"/>
      <c r="G21" s="47"/>
      <c r="H21" s="70"/>
      <c r="I21" s="71"/>
      <c r="J21" s="72"/>
      <c r="K21" s="68"/>
      <c r="L21" s="69"/>
      <c r="M21" s="79" t="str">
        <f t="shared" si="2"/>
        <v/>
      </c>
      <c r="N21" s="80"/>
      <c r="O21" s="47"/>
      <c r="P21" s="90"/>
      <c r="Q21" s="91"/>
      <c r="R21" s="92"/>
      <c r="S21" s="89"/>
      <c r="T21" s="69"/>
      <c r="U21" s="79" t="str">
        <f t="shared" si="6"/>
        <v/>
      </c>
      <c r="V21" s="80"/>
      <c r="W21" s="153" t="str">
        <f t="shared" si="4"/>
        <v/>
      </c>
      <c r="X21" s="154"/>
      <c r="Y21" s="147" t="str">
        <f t="shared" si="0"/>
        <v/>
      </c>
      <c r="Z21" s="148" t="str">
        <f t="shared" si="5"/>
        <v/>
      </c>
      <c r="AA21" s="149" t="str">
        <f t="shared" si="1"/>
        <v/>
      </c>
      <c r="AB21" s="150"/>
      <c r="AN21" s="13"/>
      <c r="AO21" s="14"/>
      <c r="AQ21" s="13"/>
      <c r="AR21" s="14"/>
    </row>
    <row r="22" spans="1:44" ht="36" customHeight="1" x14ac:dyDescent="0.35">
      <c r="A22" s="11"/>
      <c r="B22" s="45"/>
      <c r="C22" s="96"/>
      <c r="D22" s="97"/>
      <c r="E22" s="98"/>
      <c r="F22" s="46"/>
      <c r="G22" s="47"/>
      <c r="H22" s="70"/>
      <c r="I22" s="71"/>
      <c r="J22" s="72"/>
      <c r="K22" s="68"/>
      <c r="L22" s="69"/>
      <c r="M22" s="79" t="str">
        <f t="shared" si="2"/>
        <v/>
      </c>
      <c r="N22" s="80"/>
      <c r="O22" s="47"/>
      <c r="P22" s="90"/>
      <c r="Q22" s="91"/>
      <c r="R22" s="92"/>
      <c r="S22" s="89"/>
      <c r="T22" s="69"/>
      <c r="U22" s="79" t="str">
        <f t="shared" si="6"/>
        <v/>
      </c>
      <c r="V22" s="80"/>
      <c r="W22" s="153" t="str">
        <f t="shared" si="4"/>
        <v/>
      </c>
      <c r="X22" s="154"/>
      <c r="Y22" s="147" t="str">
        <f t="shared" si="0"/>
        <v/>
      </c>
      <c r="Z22" s="148" t="str">
        <f t="shared" si="5"/>
        <v/>
      </c>
      <c r="AA22" s="149" t="str">
        <f t="shared" si="1"/>
        <v/>
      </c>
      <c r="AB22" s="150"/>
      <c r="AN22" s="13"/>
      <c r="AO22" s="14"/>
      <c r="AP22" s="1"/>
      <c r="AQ22" s="13"/>
      <c r="AR22" s="14"/>
    </row>
    <row r="23" spans="1:44" ht="36" customHeight="1" x14ac:dyDescent="0.35">
      <c r="A23" s="11"/>
      <c r="B23" s="45"/>
      <c r="C23" s="96"/>
      <c r="D23" s="97"/>
      <c r="E23" s="98"/>
      <c r="F23" s="46"/>
      <c r="G23" s="47"/>
      <c r="H23" s="70"/>
      <c r="I23" s="71"/>
      <c r="J23" s="72"/>
      <c r="K23" s="68"/>
      <c r="L23" s="69"/>
      <c r="M23" s="79" t="str">
        <f t="shared" si="2"/>
        <v/>
      </c>
      <c r="N23" s="80"/>
      <c r="O23" s="47"/>
      <c r="P23" s="90"/>
      <c r="Q23" s="91"/>
      <c r="R23" s="92"/>
      <c r="S23" s="89"/>
      <c r="T23" s="69"/>
      <c r="U23" s="79" t="str">
        <f t="shared" si="6"/>
        <v/>
      </c>
      <c r="V23" s="80"/>
      <c r="W23" s="153" t="str">
        <f t="shared" si="4"/>
        <v/>
      </c>
      <c r="X23" s="154"/>
      <c r="Y23" s="147" t="str">
        <f t="shared" si="0"/>
        <v/>
      </c>
      <c r="Z23" s="148" t="str">
        <f t="shared" si="5"/>
        <v/>
      </c>
      <c r="AA23" s="149" t="str">
        <f t="shared" si="1"/>
        <v/>
      </c>
      <c r="AB23" s="150"/>
      <c r="AN23" s="13"/>
      <c r="AO23" s="14"/>
      <c r="AP23" s="1"/>
      <c r="AQ23" s="13"/>
      <c r="AR23" s="14"/>
    </row>
    <row r="24" spans="1:44" ht="36" customHeight="1" x14ac:dyDescent="0.35">
      <c r="A24" s="11"/>
      <c r="B24" s="45"/>
      <c r="C24" s="96"/>
      <c r="D24" s="97"/>
      <c r="E24" s="98"/>
      <c r="F24" s="46"/>
      <c r="G24" s="47"/>
      <c r="H24" s="70"/>
      <c r="I24" s="71"/>
      <c r="J24" s="72"/>
      <c r="K24" s="68"/>
      <c r="L24" s="69"/>
      <c r="M24" s="79" t="str">
        <f t="shared" si="2"/>
        <v/>
      </c>
      <c r="N24" s="80"/>
      <c r="O24" s="47"/>
      <c r="P24" s="90"/>
      <c r="Q24" s="91"/>
      <c r="R24" s="92"/>
      <c r="S24" s="89"/>
      <c r="T24" s="69"/>
      <c r="U24" s="79" t="str">
        <f t="shared" si="6"/>
        <v/>
      </c>
      <c r="V24" s="80"/>
      <c r="W24" s="153" t="str">
        <f t="shared" si="4"/>
        <v/>
      </c>
      <c r="X24" s="154"/>
      <c r="Y24" s="147" t="str">
        <f t="shared" si="0"/>
        <v/>
      </c>
      <c r="Z24" s="148" t="str">
        <f t="shared" si="5"/>
        <v/>
      </c>
      <c r="AA24" s="149" t="str">
        <f t="shared" si="1"/>
        <v/>
      </c>
      <c r="AB24" s="150"/>
      <c r="AN24" s="13"/>
      <c r="AO24" s="14"/>
      <c r="AQ24" s="13"/>
      <c r="AR24" s="14"/>
    </row>
    <row r="25" spans="1:44" ht="36" customHeight="1" x14ac:dyDescent="0.35">
      <c r="A25" s="11"/>
      <c r="B25" s="45"/>
      <c r="C25" s="96"/>
      <c r="D25" s="97"/>
      <c r="E25" s="98"/>
      <c r="F25" s="46"/>
      <c r="G25" s="47"/>
      <c r="H25" s="70"/>
      <c r="I25" s="71"/>
      <c r="J25" s="72"/>
      <c r="K25" s="68"/>
      <c r="L25" s="69"/>
      <c r="M25" s="79" t="str">
        <f t="shared" si="2"/>
        <v/>
      </c>
      <c r="N25" s="80"/>
      <c r="O25" s="47"/>
      <c r="P25" s="90"/>
      <c r="Q25" s="91"/>
      <c r="R25" s="92"/>
      <c r="S25" s="89"/>
      <c r="T25" s="69"/>
      <c r="U25" s="79" t="str">
        <f t="shared" si="6"/>
        <v/>
      </c>
      <c r="V25" s="80"/>
      <c r="W25" s="153" t="str">
        <f t="shared" si="4"/>
        <v/>
      </c>
      <c r="X25" s="154"/>
      <c r="Y25" s="147" t="str">
        <f t="shared" si="0"/>
        <v/>
      </c>
      <c r="Z25" s="148" t="str">
        <f t="shared" si="5"/>
        <v/>
      </c>
      <c r="AA25" s="149" t="str">
        <f t="shared" si="1"/>
        <v/>
      </c>
      <c r="AB25" s="150"/>
      <c r="AH25" s="1"/>
      <c r="AI25" s="1"/>
      <c r="AJ25" s="1"/>
      <c r="AL25" s="1"/>
      <c r="AN25" s="13"/>
      <c r="AO25" s="14"/>
      <c r="AQ25" s="13"/>
      <c r="AR25" s="14"/>
    </row>
    <row r="26" spans="1:44" ht="36" customHeight="1" x14ac:dyDescent="0.35">
      <c r="A26" s="11"/>
      <c r="B26" s="45"/>
      <c r="C26" s="96"/>
      <c r="D26" s="97"/>
      <c r="E26" s="98"/>
      <c r="F26" s="46"/>
      <c r="G26" s="47"/>
      <c r="H26" s="70"/>
      <c r="I26" s="71"/>
      <c r="J26" s="72"/>
      <c r="K26" s="68"/>
      <c r="L26" s="69"/>
      <c r="M26" s="79" t="str">
        <f t="shared" si="2"/>
        <v/>
      </c>
      <c r="N26" s="82"/>
      <c r="O26" s="48"/>
      <c r="P26" s="90"/>
      <c r="Q26" s="91"/>
      <c r="R26" s="92"/>
      <c r="S26" s="89"/>
      <c r="T26" s="69"/>
      <c r="U26" s="79" t="str">
        <f t="shared" si="6"/>
        <v/>
      </c>
      <c r="V26" s="80"/>
      <c r="W26" s="153" t="str">
        <f t="shared" si="4"/>
        <v/>
      </c>
      <c r="X26" s="154"/>
      <c r="Y26" s="147" t="str">
        <f t="shared" si="0"/>
        <v/>
      </c>
      <c r="Z26" s="148" t="str">
        <f t="shared" si="5"/>
        <v/>
      </c>
      <c r="AA26" s="149" t="str">
        <f t="shared" si="1"/>
        <v/>
      </c>
      <c r="AB26" s="150"/>
      <c r="AH26" s="1"/>
      <c r="AI26" s="1"/>
      <c r="AJ26" s="1"/>
      <c r="AK26" s="1"/>
      <c r="AL26" s="1"/>
      <c r="AN26" s="13"/>
      <c r="AO26" s="14"/>
      <c r="AQ26" s="11"/>
      <c r="AR26" s="1"/>
    </row>
    <row r="27" spans="1:44" ht="36" customHeight="1" x14ac:dyDescent="0.35">
      <c r="A27" s="11"/>
      <c r="B27" s="45"/>
      <c r="C27" s="96"/>
      <c r="D27" s="97"/>
      <c r="E27" s="98"/>
      <c r="F27" s="46"/>
      <c r="G27" s="47"/>
      <c r="H27" s="70"/>
      <c r="I27" s="71"/>
      <c r="J27" s="72"/>
      <c r="K27" s="68"/>
      <c r="L27" s="69"/>
      <c r="M27" s="85" t="str">
        <f t="shared" si="2"/>
        <v/>
      </c>
      <c r="N27" s="79"/>
      <c r="O27" s="48"/>
      <c r="P27" s="90"/>
      <c r="Q27" s="91"/>
      <c r="R27" s="92"/>
      <c r="S27" s="89"/>
      <c r="T27" s="69"/>
      <c r="U27" s="79" t="str">
        <f t="shared" si="6"/>
        <v/>
      </c>
      <c r="V27" s="80"/>
      <c r="W27" s="153" t="str">
        <f t="shared" si="4"/>
        <v/>
      </c>
      <c r="X27" s="154"/>
      <c r="Y27" s="147" t="str">
        <f t="shared" si="0"/>
        <v/>
      </c>
      <c r="Z27" s="148" t="str">
        <f t="shared" si="5"/>
        <v/>
      </c>
      <c r="AA27" s="149" t="str">
        <f t="shared" si="1"/>
        <v/>
      </c>
      <c r="AB27" s="150"/>
      <c r="AH27" s="1"/>
      <c r="AI27" s="1"/>
      <c r="AJ27" s="1"/>
      <c r="AK27" s="1"/>
      <c r="AL27" s="1"/>
      <c r="AN27" s="18"/>
      <c r="AO27" s="1"/>
      <c r="AQ27" s="13"/>
      <c r="AR27" s="14"/>
    </row>
    <row r="28" spans="1:44" ht="36" customHeight="1" x14ac:dyDescent="0.35">
      <c r="A28" s="11"/>
      <c r="B28" s="45"/>
      <c r="C28" s="96"/>
      <c r="D28" s="97"/>
      <c r="E28" s="98"/>
      <c r="F28" s="46"/>
      <c r="G28" s="47"/>
      <c r="H28" s="70"/>
      <c r="I28" s="71"/>
      <c r="J28" s="72"/>
      <c r="K28" s="68"/>
      <c r="L28" s="69"/>
      <c r="M28" s="85" t="str">
        <f t="shared" si="2"/>
        <v/>
      </c>
      <c r="N28" s="79"/>
      <c r="O28" s="48"/>
      <c r="P28" s="90"/>
      <c r="Q28" s="91"/>
      <c r="R28" s="92"/>
      <c r="S28" s="89"/>
      <c r="T28" s="69"/>
      <c r="U28" s="79" t="str">
        <f t="shared" si="6"/>
        <v/>
      </c>
      <c r="V28" s="80"/>
      <c r="W28" s="153" t="str">
        <f t="shared" si="4"/>
        <v/>
      </c>
      <c r="X28" s="154"/>
      <c r="Y28" s="147" t="str">
        <f t="shared" si="0"/>
        <v/>
      </c>
      <c r="Z28" s="148" t="str">
        <f t="shared" si="5"/>
        <v/>
      </c>
      <c r="AA28" s="149" t="str">
        <f t="shared" si="1"/>
        <v/>
      </c>
      <c r="AB28" s="150"/>
      <c r="AN28" s="18"/>
      <c r="AO28" s="1"/>
      <c r="AQ28" s="13"/>
      <c r="AR28" s="14"/>
    </row>
    <row r="29" spans="1:44" ht="36" customHeight="1" x14ac:dyDescent="0.35">
      <c r="A29" s="11"/>
      <c r="B29" s="45"/>
      <c r="C29" s="96"/>
      <c r="D29" s="97"/>
      <c r="E29" s="98"/>
      <c r="F29" s="46"/>
      <c r="G29" s="47"/>
      <c r="H29" s="70"/>
      <c r="I29" s="71"/>
      <c r="J29" s="72"/>
      <c r="K29" s="68"/>
      <c r="L29" s="69"/>
      <c r="M29" s="85" t="str">
        <f t="shared" si="2"/>
        <v/>
      </c>
      <c r="N29" s="79"/>
      <c r="O29" s="49"/>
      <c r="P29" s="90"/>
      <c r="Q29" s="91"/>
      <c r="R29" s="92"/>
      <c r="S29" s="89"/>
      <c r="T29" s="69"/>
      <c r="U29" s="79" t="str">
        <f t="shared" si="6"/>
        <v/>
      </c>
      <c r="V29" s="80"/>
      <c r="W29" s="153" t="str">
        <f t="shared" si="4"/>
        <v/>
      </c>
      <c r="X29" s="154"/>
      <c r="Y29" s="147" t="str">
        <f t="shared" si="0"/>
        <v/>
      </c>
      <c r="Z29" s="148" t="str">
        <f t="shared" si="5"/>
        <v/>
      </c>
      <c r="AA29" s="149" t="str">
        <f t="shared" si="1"/>
        <v/>
      </c>
      <c r="AB29" s="150"/>
      <c r="AN29" s="18"/>
      <c r="AO29" s="1"/>
      <c r="AQ29" s="13"/>
      <c r="AR29" s="14"/>
    </row>
    <row r="30" spans="1:44" ht="36" customHeight="1" x14ac:dyDescent="0.35">
      <c r="A30" s="11"/>
      <c r="B30" s="45"/>
      <c r="C30" s="96"/>
      <c r="D30" s="97"/>
      <c r="E30" s="98"/>
      <c r="F30" s="46"/>
      <c r="G30" s="47"/>
      <c r="H30" s="70"/>
      <c r="I30" s="71"/>
      <c r="J30" s="72"/>
      <c r="K30" s="68" t="str">
        <f>IF(H30="","",VLOOKUP(H30,Data!$A$1:$B$98,2,FALSE))</f>
        <v/>
      </c>
      <c r="L30" s="69"/>
      <c r="M30" s="85" t="str">
        <f t="shared" si="2"/>
        <v/>
      </c>
      <c r="N30" s="79"/>
      <c r="O30" s="49"/>
      <c r="P30" s="90"/>
      <c r="Q30" s="91"/>
      <c r="R30" s="92"/>
      <c r="S30" s="89"/>
      <c r="T30" s="69"/>
      <c r="U30" s="85" t="str">
        <f t="shared" si="3"/>
        <v/>
      </c>
      <c r="V30" s="79"/>
      <c r="W30" s="151" t="str">
        <f t="shared" si="4"/>
        <v/>
      </c>
      <c r="X30" s="152"/>
      <c r="Y30" s="147" t="str">
        <f t="shared" si="0"/>
        <v/>
      </c>
      <c r="Z30" s="148" t="str">
        <f t="shared" si="5"/>
        <v/>
      </c>
      <c r="AA30" s="149" t="str">
        <f t="shared" si="1"/>
        <v/>
      </c>
      <c r="AB30" s="150"/>
      <c r="AH30" s="1"/>
      <c r="AJ30" s="1"/>
      <c r="AL30" s="1"/>
      <c r="AN30" s="18"/>
      <c r="AO30" s="1"/>
      <c r="AQ30" s="13"/>
      <c r="AR30" s="14"/>
    </row>
    <row r="31" spans="1:44" ht="36" customHeight="1" x14ac:dyDescent="0.35">
      <c r="A31" s="11"/>
      <c r="B31" s="45"/>
      <c r="C31" s="96"/>
      <c r="D31" s="97"/>
      <c r="E31" s="98"/>
      <c r="F31" s="46"/>
      <c r="G31" s="47"/>
      <c r="H31" s="70"/>
      <c r="I31" s="71"/>
      <c r="J31" s="72"/>
      <c r="K31" s="68" t="str">
        <f>IF(H31="","",VLOOKUP(H31,Data!$A$1:$B$98,2,FALSE))</f>
        <v/>
      </c>
      <c r="L31" s="69"/>
      <c r="M31" s="85" t="str">
        <f t="shared" si="2"/>
        <v/>
      </c>
      <c r="N31" s="79"/>
      <c r="O31" s="49"/>
      <c r="P31" s="90"/>
      <c r="Q31" s="91"/>
      <c r="R31" s="92"/>
      <c r="S31" s="89" t="str">
        <f>IF(P31="","",VLOOKUP(P31,Data!$D$1:$E$48,2,FALSE))</f>
        <v/>
      </c>
      <c r="T31" s="69"/>
      <c r="U31" s="85" t="str">
        <f t="shared" si="3"/>
        <v/>
      </c>
      <c r="V31" s="86"/>
      <c r="W31" s="154" t="str">
        <f t="shared" si="4"/>
        <v/>
      </c>
      <c r="X31" s="154"/>
      <c r="Y31" s="147" t="str">
        <f t="shared" si="0"/>
        <v/>
      </c>
      <c r="Z31" s="148" t="str">
        <f t="shared" si="5"/>
        <v/>
      </c>
      <c r="AA31" s="149" t="str">
        <f t="shared" si="1"/>
        <v/>
      </c>
      <c r="AB31" s="150"/>
      <c r="AL31" s="1"/>
      <c r="AN31" s="13"/>
      <c r="AO31" s="14"/>
      <c r="AQ31" s="13"/>
      <c r="AR31" s="14"/>
    </row>
    <row r="32" spans="1:44" ht="36" customHeight="1" x14ac:dyDescent="0.35">
      <c r="A32" s="11"/>
      <c r="B32" s="45"/>
      <c r="C32" s="96"/>
      <c r="D32" s="97"/>
      <c r="E32" s="98"/>
      <c r="F32" s="46"/>
      <c r="G32" s="47"/>
      <c r="H32" s="70"/>
      <c r="I32" s="71"/>
      <c r="J32" s="72"/>
      <c r="K32" s="68" t="str">
        <f>IF(H32="","",VLOOKUP(H32,Data!$A$1:$B$98,2,FALSE))</f>
        <v/>
      </c>
      <c r="L32" s="69"/>
      <c r="M32" s="85" t="str">
        <f t="shared" si="2"/>
        <v/>
      </c>
      <c r="N32" s="79"/>
      <c r="O32" s="49"/>
      <c r="P32" s="90"/>
      <c r="Q32" s="91"/>
      <c r="R32" s="92"/>
      <c r="S32" s="89" t="str">
        <f>IF(P32="","",VLOOKUP(P32,Data!$D$1:$E$48,2,FALSE))</f>
        <v/>
      </c>
      <c r="T32" s="69"/>
      <c r="U32" s="85" t="str">
        <f t="shared" si="3"/>
        <v/>
      </c>
      <c r="V32" s="86"/>
      <c r="W32" s="154" t="str">
        <f t="shared" si="4"/>
        <v/>
      </c>
      <c r="X32" s="154"/>
      <c r="Y32" s="147" t="str">
        <f t="shared" si="0"/>
        <v/>
      </c>
      <c r="Z32" s="148" t="str">
        <f t="shared" si="5"/>
        <v/>
      </c>
      <c r="AA32" s="149" t="str">
        <f t="shared" si="1"/>
        <v/>
      </c>
      <c r="AB32" s="150"/>
      <c r="AN32" s="13"/>
      <c r="AO32" s="14"/>
      <c r="AQ32" s="13"/>
      <c r="AR32" s="20"/>
    </row>
    <row r="33" spans="1:44" ht="36" customHeight="1" x14ac:dyDescent="0.35">
      <c r="A33" s="11"/>
      <c r="B33" s="45"/>
      <c r="C33" s="96"/>
      <c r="D33" s="97"/>
      <c r="E33" s="98"/>
      <c r="F33" s="46"/>
      <c r="G33" s="47"/>
      <c r="H33" s="70"/>
      <c r="I33" s="71"/>
      <c r="J33" s="72"/>
      <c r="K33" s="68" t="str">
        <f>IF(H33="","",VLOOKUP(H33,Data!$A$1:$B$98,2,FALSE))</f>
        <v/>
      </c>
      <c r="L33" s="69"/>
      <c r="M33" s="85" t="str">
        <f t="shared" si="2"/>
        <v/>
      </c>
      <c r="N33" s="79"/>
      <c r="O33" s="49"/>
      <c r="P33" s="90"/>
      <c r="Q33" s="91"/>
      <c r="R33" s="92"/>
      <c r="S33" s="89" t="str">
        <f>IF(P33="","",VLOOKUP(P33,Data!$D$1:$E$48,2,FALSE))</f>
        <v/>
      </c>
      <c r="T33" s="69"/>
      <c r="U33" s="85" t="str">
        <f t="shared" si="3"/>
        <v/>
      </c>
      <c r="V33" s="86"/>
      <c r="W33" s="154" t="str">
        <f t="shared" si="4"/>
        <v/>
      </c>
      <c r="X33" s="154"/>
      <c r="Y33" s="147" t="str">
        <f t="shared" si="0"/>
        <v/>
      </c>
      <c r="Z33" s="148" t="str">
        <f t="shared" si="5"/>
        <v/>
      </c>
      <c r="AA33" s="149" t="str">
        <f t="shared" si="1"/>
        <v/>
      </c>
      <c r="AB33" s="150"/>
      <c r="AN33" s="13"/>
      <c r="AO33" s="14"/>
      <c r="AQ33" s="13"/>
      <c r="AR33" s="1"/>
    </row>
    <row r="34" spans="1:44" ht="36" customHeight="1" x14ac:dyDescent="0.35">
      <c r="A34" s="11"/>
      <c r="B34" s="45"/>
      <c r="C34" s="96"/>
      <c r="D34" s="97"/>
      <c r="E34" s="98"/>
      <c r="F34" s="46"/>
      <c r="G34" s="47"/>
      <c r="H34" s="70"/>
      <c r="I34" s="71"/>
      <c r="J34" s="72"/>
      <c r="K34" s="68" t="str">
        <f>IF(H34="","",VLOOKUP(H34,Data!$A$1:$B$98,2,FALSE))</f>
        <v/>
      </c>
      <c r="L34" s="69"/>
      <c r="M34" s="85" t="str">
        <f t="shared" si="2"/>
        <v/>
      </c>
      <c r="N34" s="79"/>
      <c r="O34" s="49"/>
      <c r="P34" s="90"/>
      <c r="Q34" s="91"/>
      <c r="R34" s="92"/>
      <c r="S34" s="89" t="str">
        <f>IF(P34="","",VLOOKUP(P34,Data!$D$1:$E$48,2,FALSE))</f>
        <v/>
      </c>
      <c r="T34" s="69"/>
      <c r="U34" s="85" t="str">
        <f t="shared" si="3"/>
        <v/>
      </c>
      <c r="V34" s="86"/>
      <c r="W34" s="154" t="str">
        <f t="shared" si="4"/>
        <v/>
      </c>
      <c r="X34" s="154"/>
      <c r="Y34" s="147" t="str">
        <f t="shared" si="0"/>
        <v/>
      </c>
      <c r="Z34" s="148" t="str">
        <f t="shared" si="5"/>
        <v/>
      </c>
      <c r="AA34" s="149" t="str">
        <f t="shared" si="1"/>
        <v/>
      </c>
      <c r="AB34" s="150"/>
      <c r="AN34" s="13"/>
      <c r="AO34" s="14"/>
      <c r="AQ34" s="13"/>
      <c r="AR34" s="14"/>
    </row>
    <row r="35" spans="1:44" ht="36" customHeight="1" x14ac:dyDescent="0.35">
      <c r="A35" s="11"/>
      <c r="B35" s="45"/>
      <c r="C35" s="96"/>
      <c r="D35" s="97"/>
      <c r="E35" s="98"/>
      <c r="F35" s="46"/>
      <c r="G35" s="47"/>
      <c r="H35" s="70"/>
      <c r="I35" s="71"/>
      <c r="J35" s="72"/>
      <c r="K35" s="68" t="str">
        <f>IF(H35="","",VLOOKUP(H35,Data!$A$1:$B$98,2,FALSE))</f>
        <v/>
      </c>
      <c r="L35" s="69"/>
      <c r="M35" s="85" t="str">
        <f t="shared" si="2"/>
        <v/>
      </c>
      <c r="N35" s="79"/>
      <c r="O35" s="49"/>
      <c r="P35" s="90"/>
      <c r="Q35" s="91"/>
      <c r="R35" s="92"/>
      <c r="S35" s="89" t="str">
        <f>IF(P35="","",VLOOKUP(P35,Data!$D$1:$E$48,2,FALSE))</f>
        <v/>
      </c>
      <c r="T35" s="69"/>
      <c r="U35" s="85" t="str">
        <f t="shared" si="3"/>
        <v/>
      </c>
      <c r="V35" s="86"/>
      <c r="W35" s="154" t="str">
        <f t="shared" si="4"/>
        <v/>
      </c>
      <c r="X35" s="154"/>
      <c r="Y35" s="147" t="str">
        <f t="shared" si="0"/>
        <v/>
      </c>
      <c r="Z35" s="148" t="str">
        <f t="shared" si="5"/>
        <v/>
      </c>
      <c r="AA35" s="149" t="str">
        <f t="shared" si="1"/>
        <v/>
      </c>
      <c r="AB35" s="150"/>
      <c r="AN35" s="13"/>
      <c r="AO35" s="14"/>
      <c r="AQ35" s="13"/>
      <c r="AR35" s="14"/>
    </row>
    <row r="36" spans="1:44" ht="36" customHeight="1" x14ac:dyDescent="0.35">
      <c r="A36" s="11"/>
      <c r="B36" s="45"/>
      <c r="C36" s="96"/>
      <c r="D36" s="97"/>
      <c r="E36" s="98"/>
      <c r="F36" s="46"/>
      <c r="G36" s="47"/>
      <c r="H36" s="70"/>
      <c r="I36" s="71"/>
      <c r="J36" s="72"/>
      <c r="K36" s="68" t="str">
        <f>IF(H36="","",VLOOKUP(H36,Data!$A$1:$B$98,2,FALSE))</f>
        <v/>
      </c>
      <c r="L36" s="69"/>
      <c r="M36" s="85" t="str">
        <f t="shared" si="2"/>
        <v/>
      </c>
      <c r="N36" s="79"/>
      <c r="O36" s="49"/>
      <c r="P36" s="90"/>
      <c r="Q36" s="91"/>
      <c r="R36" s="92"/>
      <c r="S36" s="89" t="str">
        <f>IF(P36="","",VLOOKUP(P36,Data!$D$1:$E$48,2,FALSE))</f>
        <v/>
      </c>
      <c r="T36" s="69"/>
      <c r="U36" s="85" t="str">
        <f t="shared" si="3"/>
        <v/>
      </c>
      <c r="V36" s="86"/>
      <c r="W36" s="154" t="str">
        <f t="shared" si="4"/>
        <v/>
      </c>
      <c r="X36" s="154"/>
      <c r="Y36" s="147" t="str">
        <f t="shared" si="0"/>
        <v/>
      </c>
      <c r="Z36" s="148" t="str">
        <f t="shared" si="5"/>
        <v/>
      </c>
      <c r="AA36" s="149" t="str">
        <f t="shared" si="1"/>
        <v/>
      </c>
      <c r="AB36" s="150"/>
      <c r="AN36" s="13"/>
      <c r="AO36" s="14"/>
      <c r="AQ36" s="13"/>
      <c r="AR36" s="14"/>
    </row>
    <row r="37" spans="1:44" ht="36" customHeight="1" x14ac:dyDescent="0.35">
      <c r="A37" s="11"/>
      <c r="B37" s="45"/>
      <c r="C37" s="96"/>
      <c r="D37" s="97"/>
      <c r="E37" s="98"/>
      <c r="F37" s="46"/>
      <c r="G37" s="47"/>
      <c r="H37" s="70"/>
      <c r="I37" s="71"/>
      <c r="J37" s="72"/>
      <c r="K37" s="68" t="str">
        <f>IF(H37="","",VLOOKUP(H37,Data!$A$1:$B$98,2,FALSE))</f>
        <v/>
      </c>
      <c r="L37" s="69"/>
      <c r="M37" s="85" t="str">
        <f t="shared" si="2"/>
        <v/>
      </c>
      <c r="N37" s="79"/>
      <c r="O37" s="49"/>
      <c r="P37" s="90"/>
      <c r="Q37" s="91"/>
      <c r="R37" s="92"/>
      <c r="S37" s="89" t="str">
        <f>IF(P37="","",VLOOKUP(P37,Data!$D$1:$E$48,2,FALSE))</f>
        <v/>
      </c>
      <c r="T37" s="69"/>
      <c r="U37" s="85" t="str">
        <f t="shared" si="3"/>
        <v/>
      </c>
      <c r="V37" s="86"/>
      <c r="W37" s="154" t="str">
        <f t="shared" si="4"/>
        <v/>
      </c>
      <c r="X37" s="154"/>
      <c r="Y37" s="147" t="str">
        <f t="shared" si="0"/>
        <v/>
      </c>
      <c r="Z37" s="148" t="str">
        <f t="shared" si="5"/>
        <v/>
      </c>
      <c r="AA37" s="149" t="str">
        <f t="shared" si="1"/>
        <v/>
      </c>
      <c r="AB37" s="150"/>
      <c r="AN37" s="13"/>
      <c r="AO37" s="14"/>
      <c r="AQ37" s="13"/>
      <c r="AR37" s="14"/>
    </row>
    <row r="38" spans="1:44" ht="36" customHeight="1" x14ac:dyDescent="0.35">
      <c r="A38" s="11"/>
      <c r="B38" s="45"/>
      <c r="C38" s="96"/>
      <c r="D38" s="97"/>
      <c r="E38" s="98"/>
      <c r="F38" s="46"/>
      <c r="G38" s="47"/>
      <c r="H38" s="70"/>
      <c r="I38" s="71"/>
      <c r="J38" s="72"/>
      <c r="K38" s="68" t="str">
        <f>IF(H38="","",VLOOKUP(H38,Data!$A$1:$B$98,2,FALSE))</f>
        <v/>
      </c>
      <c r="L38" s="69"/>
      <c r="M38" s="85" t="str">
        <f t="shared" si="2"/>
        <v/>
      </c>
      <c r="N38" s="79"/>
      <c r="O38" s="49"/>
      <c r="P38" s="90"/>
      <c r="Q38" s="91"/>
      <c r="R38" s="92"/>
      <c r="S38" s="89" t="str">
        <f>IF(P38="","",VLOOKUP(P38,Data!$D$1:$E$48,2,FALSE))</f>
        <v/>
      </c>
      <c r="T38" s="69"/>
      <c r="U38" s="85" t="str">
        <f t="shared" si="3"/>
        <v/>
      </c>
      <c r="V38" s="86"/>
      <c r="W38" s="154" t="str">
        <f t="shared" si="4"/>
        <v/>
      </c>
      <c r="X38" s="154"/>
      <c r="Y38" s="147" t="str">
        <f t="shared" si="0"/>
        <v/>
      </c>
      <c r="Z38" s="148" t="str">
        <f t="shared" si="5"/>
        <v/>
      </c>
      <c r="AA38" s="149" t="str">
        <f t="shared" si="1"/>
        <v/>
      </c>
      <c r="AB38" s="150"/>
      <c r="AN38" s="13"/>
      <c r="AO38" s="14"/>
      <c r="AQ38" s="13"/>
      <c r="AR38" s="14"/>
    </row>
    <row r="39" spans="1:44" ht="36" customHeight="1" x14ac:dyDescent="0.35">
      <c r="A39" s="11"/>
      <c r="B39" s="45"/>
      <c r="C39" s="96"/>
      <c r="D39" s="97"/>
      <c r="E39" s="98"/>
      <c r="F39" s="46"/>
      <c r="G39" s="47"/>
      <c r="H39" s="70"/>
      <c r="I39" s="71"/>
      <c r="J39" s="72"/>
      <c r="K39" s="68" t="str">
        <f>IF(H39="","",VLOOKUP(H39,Data!$A$1:$B$98,2,FALSE))</f>
        <v/>
      </c>
      <c r="L39" s="69"/>
      <c r="M39" s="85" t="str">
        <f t="shared" si="2"/>
        <v/>
      </c>
      <c r="N39" s="79"/>
      <c r="O39" s="49"/>
      <c r="P39" s="90"/>
      <c r="Q39" s="91"/>
      <c r="R39" s="92"/>
      <c r="S39" s="89" t="str">
        <f>IF(P39="","",VLOOKUP(P39,Data!$D$1:$E$48,2,FALSE))</f>
        <v/>
      </c>
      <c r="T39" s="69"/>
      <c r="U39" s="85" t="str">
        <f t="shared" si="3"/>
        <v/>
      </c>
      <c r="V39" s="86"/>
      <c r="W39" s="154" t="str">
        <f t="shared" si="4"/>
        <v/>
      </c>
      <c r="X39" s="154"/>
      <c r="Y39" s="147" t="str">
        <f t="shared" si="0"/>
        <v/>
      </c>
      <c r="Z39" s="148" t="str">
        <f t="shared" si="5"/>
        <v/>
      </c>
      <c r="AA39" s="149" t="str">
        <f t="shared" si="1"/>
        <v/>
      </c>
      <c r="AB39" s="150"/>
      <c r="AN39" s="13"/>
      <c r="AO39" s="14"/>
      <c r="AQ39" s="13"/>
      <c r="AR39" s="14"/>
    </row>
    <row r="40" spans="1:44" ht="36" customHeight="1" x14ac:dyDescent="0.35">
      <c r="A40" s="11"/>
      <c r="B40" s="45"/>
      <c r="C40" s="96"/>
      <c r="D40" s="97"/>
      <c r="E40" s="98"/>
      <c r="F40" s="46"/>
      <c r="G40" s="47"/>
      <c r="H40" s="70"/>
      <c r="I40" s="71"/>
      <c r="J40" s="72"/>
      <c r="K40" s="68" t="str">
        <f>IF(H40="","",VLOOKUP(H40,Data!$A$1:$B$98,2,FALSE))</f>
        <v/>
      </c>
      <c r="L40" s="69"/>
      <c r="M40" s="85" t="str">
        <f t="shared" si="2"/>
        <v/>
      </c>
      <c r="N40" s="79"/>
      <c r="O40" s="49"/>
      <c r="P40" s="90"/>
      <c r="Q40" s="91"/>
      <c r="R40" s="92"/>
      <c r="S40" s="89" t="str">
        <f>IF(P40="","",VLOOKUP(P40,Data!$D$1:$E$48,2,FALSE))</f>
        <v/>
      </c>
      <c r="T40" s="69"/>
      <c r="U40" s="85" t="str">
        <f t="shared" si="3"/>
        <v/>
      </c>
      <c r="V40" s="86"/>
      <c r="W40" s="154" t="str">
        <f t="shared" si="4"/>
        <v/>
      </c>
      <c r="X40" s="154"/>
      <c r="Y40" s="147" t="str">
        <f t="shared" si="0"/>
        <v/>
      </c>
      <c r="Z40" s="148" t="str">
        <f t="shared" si="5"/>
        <v/>
      </c>
      <c r="AA40" s="149" t="str">
        <f t="shared" si="1"/>
        <v/>
      </c>
      <c r="AB40" s="150"/>
      <c r="AN40" s="13"/>
      <c r="AO40" s="14"/>
      <c r="AQ40" s="13"/>
      <c r="AR40" s="14"/>
    </row>
    <row r="41" spans="1:44" ht="36" customHeight="1" x14ac:dyDescent="0.35">
      <c r="A41" s="11"/>
      <c r="B41" s="45"/>
      <c r="C41" s="96"/>
      <c r="D41" s="97"/>
      <c r="E41" s="98"/>
      <c r="F41" s="46"/>
      <c r="G41" s="47"/>
      <c r="H41" s="70"/>
      <c r="I41" s="71"/>
      <c r="J41" s="72"/>
      <c r="K41" s="68" t="str">
        <f>IF(H41="","",VLOOKUP(H41,Data!$A$1:$B$98,2,FALSE))</f>
        <v/>
      </c>
      <c r="L41" s="69"/>
      <c r="M41" s="85" t="str">
        <f t="shared" si="2"/>
        <v/>
      </c>
      <c r="N41" s="79"/>
      <c r="O41" s="49"/>
      <c r="P41" s="90"/>
      <c r="Q41" s="91"/>
      <c r="R41" s="92"/>
      <c r="S41" s="89" t="str">
        <f>IF(P41="","",VLOOKUP(P41,Data!$D$1:$E$48,2,FALSE))</f>
        <v/>
      </c>
      <c r="T41" s="69"/>
      <c r="U41" s="85" t="str">
        <f t="shared" si="3"/>
        <v/>
      </c>
      <c r="V41" s="86"/>
      <c r="W41" s="154" t="str">
        <f t="shared" si="4"/>
        <v/>
      </c>
      <c r="X41" s="154"/>
      <c r="Y41" s="147" t="str">
        <f t="shared" si="0"/>
        <v/>
      </c>
      <c r="Z41" s="148" t="str">
        <f t="shared" si="5"/>
        <v/>
      </c>
      <c r="AA41" s="149" t="str">
        <f t="shared" si="1"/>
        <v/>
      </c>
      <c r="AB41" s="150"/>
      <c r="AN41" s="13"/>
      <c r="AO41" s="14"/>
      <c r="AQ41" s="13"/>
      <c r="AR41" s="14"/>
    </row>
    <row r="42" spans="1:44" ht="36" customHeight="1" x14ac:dyDescent="0.35">
      <c r="A42" s="11"/>
      <c r="B42" s="45"/>
      <c r="C42" s="96"/>
      <c r="D42" s="97"/>
      <c r="E42" s="98"/>
      <c r="F42" s="46"/>
      <c r="G42" s="47"/>
      <c r="H42" s="70"/>
      <c r="I42" s="71"/>
      <c r="J42" s="72"/>
      <c r="K42" s="68" t="str">
        <f>IF(H42="","",VLOOKUP(H42,Data!$A$1:$B$98,2,FALSE))</f>
        <v/>
      </c>
      <c r="L42" s="69"/>
      <c r="M42" s="85" t="str">
        <f t="shared" si="2"/>
        <v/>
      </c>
      <c r="N42" s="79"/>
      <c r="O42" s="49"/>
      <c r="P42" s="90"/>
      <c r="Q42" s="91"/>
      <c r="R42" s="92"/>
      <c r="S42" s="89" t="str">
        <f>IF(P42="","",VLOOKUP(P42,Data!$D$1:$E$48,2,FALSE))</f>
        <v/>
      </c>
      <c r="T42" s="69"/>
      <c r="U42" s="85" t="str">
        <f t="shared" si="3"/>
        <v/>
      </c>
      <c r="V42" s="86"/>
      <c r="W42" s="154" t="str">
        <f t="shared" si="4"/>
        <v/>
      </c>
      <c r="X42" s="154"/>
      <c r="Y42" s="147" t="str">
        <f t="shared" si="0"/>
        <v/>
      </c>
      <c r="Z42" s="148" t="str">
        <f t="shared" si="5"/>
        <v/>
      </c>
      <c r="AA42" s="149" t="str">
        <f t="shared" si="1"/>
        <v/>
      </c>
      <c r="AB42" s="150"/>
      <c r="AN42" s="13"/>
      <c r="AO42" s="14"/>
      <c r="AQ42" s="13"/>
      <c r="AR42" s="14"/>
    </row>
    <row r="43" spans="1:44" ht="36" customHeight="1" x14ac:dyDescent="0.35">
      <c r="A43" s="11"/>
      <c r="B43" s="45"/>
      <c r="C43" s="96"/>
      <c r="D43" s="97"/>
      <c r="E43" s="98"/>
      <c r="F43" s="46"/>
      <c r="G43" s="47"/>
      <c r="H43" s="70"/>
      <c r="I43" s="71"/>
      <c r="J43" s="72"/>
      <c r="K43" s="68" t="str">
        <f>IF(H43="","",VLOOKUP(H43,Data!$A$1:$B$98,2,FALSE))</f>
        <v/>
      </c>
      <c r="L43" s="69"/>
      <c r="M43" s="85" t="str">
        <f t="shared" si="2"/>
        <v/>
      </c>
      <c r="N43" s="79"/>
      <c r="O43" s="49"/>
      <c r="P43" s="90"/>
      <c r="Q43" s="91"/>
      <c r="R43" s="92"/>
      <c r="S43" s="89" t="str">
        <f>IF(P43="","",VLOOKUP(P43,Data!$D$1:$E$48,2,FALSE))</f>
        <v/>
      </c>
      <c r="T43" s="69"/>
      <c r="U43" s="85" t="str">
        <f t="shared" si="3"/>
        <v/>
      </c>
      <c r="V43" s="86"/>
      <c r="W43" s="154" t="str">
        <f t="shared" si="4"/>
        <v/>
      </c>
      <c r="X43" s="154"/>
      <c r="Y43" s="147" t="str">
        <f t="shared" si="0"/>
        <v/>
      </c>
      <c r="Z43" s="148" t="str">
        <f t="shared" si="5"/>
        <v/>
      </c>
      <c r="AA43" s="149" t="str">
        <f t="shared" si="1"/>
        <v/>
      </c>
      <c r="AB43" s="150"/>
      <c r="AN43" s="13"/>
      <c r="AO43" s="14"/>
      <c r="AQ43" s="13"/>
      <c r="AR43" s="14"/>
    </row>
    <row r="44" spans="1:44" ht="36" customHeight="1" x14ac:dyDescent="0.35">
      <c r="A44" s="11"/>
      <c r="B44" s="45"/>
      <c r="C44" s="96"/>
      <c r="D44" s="97"/>
      <c r="E44" s="98"/>
      <c r="F44" s="46"/>
      <c r="G44" s="47"/>
      <c r="H44" s="70"/>
      <c r="I44" s="71"/>
      <c r="J44" s="72"/>
      <c r="K44" s="68" t="str">
        <f>IF(H44="","",VLOOKUP(H44,Data!$A$1:$B$98,2,FALSE))</f>
        <v/>
      </c>
      <c r="L44" s="69"/>
      <c r="M44" s="85" t="str">
        <f t="shared" si="2"/>
        <v/>
      </c>
      <c r="N44" s="79"/>
      <c r="O44" s="49"/>
      <c r="P44" s="90"/>
      <c r="Q44" s="91"/>
      <c r="R44" s="92"/>
      <c r="S44" s="89" t="str">
        <f>IF(P44="","",VLOOKUP(P44,Data!$D$1:$E$48,2,FALSE))</f>
        <v/>
      </c>
      <c r="T44" s="69"/>
      <c r="U44" s="85" t="str">
        <f t="shared" si="3"/>
        <v/>
      </c>
      <c r="V44" s="86"/>
      <c r="W44" s="154" t="str">
        <f t="shared" si="4"/>
        <v/>
      </c>
      <c r="X44" s="154"/>
      <c r="Y44" s="147" t="str">
        <f t="shared" si="0"/>
        <v/>
      </c>
      <c r="Z44" s="148" t="str">
        <f t="shared" si="5"/>
        <v/>
      </c>
      <c r="AA44" s="149" t="str">
        <f t="shared" si="1"/>
        <v/>
      </c>
      <c r="AB44" s="150"/>
      <c r="AN44" s="13"/>
      <c r="AO44" s="14"/>
      <c r="AQ44" s="13"/>
      <c r="AR44" s="14"/>
    </row>
    <row r="45" spans="1:44" ht="36" customHeight="1" x14ac:dyDescent="0.35">
      <c r="A45" s="11"/>
      <c r="B45" s="45"/>
      <c r="C45" s="96"/>
      <c r="D45" s="97"/>
      <c r="E45" s="98"/>
      <c r="F45" s="46"/>
      <c r="G45" s="47"/>
      <c r="H45" s="70"/>
      <c r="I45" s="71"/>
      <c r="J45" s="72"/>
      <c r="K45" s="68" t="str">
        <f>IF(H45="","",VLOOKUP(H45,Data!$A$1:$B$98,2,FALSE))</f>
        <v/>
      </c>
      <c r="L45" s="69"/>
      <c r="M45" s="85" t="str">
        <f t="shared" si="2"/>
        <v/>
      </c>
      <c r="N45" s="79"/>
      <c r="O45" s="49"/>
      <c r="P45" s="90"/>
      <c r="Q45" s="91"/>
      <c r="R45" s="92"/>
      <c r="S45" s="89" t="str">
        <f>IF(P45="","",VLOOKUP(P45,Data!$D$1:$E$48,2,FALSE))</f>
        <v/>
      </c>
      <c r="T45" s="69"/>
      <c r="U45" s="85" t="str">
        <f t="shared" si="3"/>
        <v/>
      </c>
      <c r="V45" s="86"/>
      <c r="W45" s="154" t="str">
        <f t="shared" si="4"/>
        <v/>
      </c>
      <c r="X45" s="154"/>
      <c r="Y45" s="147" t="str">
        <f t="shared" si="0"/>
        <v/>
      </c>
      <c r="Z45" s="148" t="str">
        <f t="shared" si="5"/>
        <v/>
      </c>
      <c r="AA45" s="149" t="str">
        <f t="shared" si="1"/>
        <v/>
      </c>
      <c r="AB45" s="150"/>
      <c r="AN45" s="13"/>
      <c r="AO45" s="14"/>
      <c r="AQ45" s="13"/>
      <c r="AR45" s="14"/>
    </row>
    <row r="46" spans="1:44" ht="36" customHeight="1" x14ac:dyDescent="0.35">
      <c r="A46" s="11"/>
      <c r="B46" s="45"/>
      <c r="C46" s="96"/>
      <c r="D46" s="97"/>
      <c r="E46" s="98"/>
      <c r="F46" s="46"/>
      <c r="G46" s="47"/>
      <c r="H46" s="70"/>
      <c r="I46" s="71"/>
      <c r="J46" s="72"/>
      <c r="K46" s="68" t="str">
        <f>IF(H46="","",VLOOKUP(H46,Data!$A$1:$B$98,2,FALSE))</f>
        <v/>
      </c>
      <c r="L46" s="69"/>
      <c r="M46" s="85" t="str">
        <f t="shared" si="2"/>
        <v/>
      </c>
      <c r="N46" s="79"/>
      <c r="O46" s="49"/>
      <c r="P46" s="90"/>
      <c r="Q46" s="91"/>
      <c r="R46" s="92"/>
      <c r="S46" s="89" t="str">
        <f>IF(P46="","",VLOOKUP(P46,Data!$D$1:$E$48,2,FALSE))</f>
        <v/>
      </c>
      <c r="T46" s="69"/>
      <c r="U46" s="85" t="str">
        <f t="shared" si="3"/>
        <v/>
      </c>
      <c r="V46" s="86"/>
      <c r="W46" s="154" t="str">
        <f t="shared" si="4"/>
        <v/>
      </c>
      <c r="X46" s="154"/>
      <c r="Y46" s="147" t="str">
        <f t="shared" si="0"/>
        <v/>
      </c>
      <c r="Z46" s="148" t="str">
        <f t="shared" si="5"/>
        <v/>
      </c>
      <c r="AA46" s="149" t="str">
        <f t="shared" si="1"/>
        <v/>
      </c>
      <c r="AB46" s="150"/>
      <c r="AN46" s="13"/>
      <c r="AO46" s="14"/>
      <c r="AQ46" s="13"/>
      <c r="AR46" s="14"/>
    </row>
    <row r="47" spans="1:44" ht="36" customHeight="1" thickBot="1" x14ac:dyDescent="0.4">
      <c r="A47" s="11"/>
      <c r="B47" s="50"/>
      <c r="C47" s="107"/>
      <c r="D47" s="108"/>
      <c r="E47" s="109"/>
      <c r="F47" s="51"/>
      <c r="G47" s="52"/>
      <c r="H47" s="127"/>
      <c r="I47" s="128"/>
      <c r="J47" s="129"/>
      <c r="K47" s="133" t="str">
        <f>IF(H47="","",VLOOKUP(H47,Data!$A$1:$B$98,2,FALSE))</f>
        <v/>
      </c>
      <c r="L47" s="88"/>
      <c r="M47" s="115" t="str">
        <f t="shared" si="2"/>
        <v/>
      </c>
      <c r="N47" s="116"/>
      <c r="O47" s="53"/>
      <c r="P47" s="134"/>
      <c r="Q47" s="135"/>
      <c r="R47" s="136"/>
      <c r="S47" s="87" t="str">
        <f>IF(P47="","",VLOOKUP(P47,Data!$D$1:$E$48,2,FALSE))</f>
        <v/>
      </c>
      <c r="T47" s="88"/>
      <c r="U47" s="115" t="str">
        <f t="shared" si="3"/>
        <v/>
      </c>
      <c r="V47" s="119"/>
      <c r="W47" s="146" t="str">
        <f t="shared" si="4"/>
        <v/>
      </c>
      <c r="X47" s="146"/>
      <c r="Y47" s="155" t="str">
        <f t="shared" si="0"/>
        <v/>
      </c>
      <c r="Z47" s="156" t="str">
        <f t="shared" si="5"/>
        <v/>
      </c>
      <c r="AA47" s="149" t="str">
        <f t="shared" si="1"/>
        <v/>
      </c>
      <c r="AB47" s="150"/>
      <c r="AN47" s="13"/>
      <c r="AO47" s="14"/>
      <c r="AQ47" s="13"/>
      <c r="AR47" s="14"/>
    </row>
    <row r="48" spans="1:44" ht="36" customHeight="1" thickTop="1" thickBot="1" x14ac:dyDescent="0.4">
      <c r="A48" s="11"/>
      <c r="B48" s="54"/>
      <c r="C48" s="55"/>
      <c r="D48" s="55"/>
      <c r="E48" s="56" t="s">
        <v>7</v>
      </c>
      <c r="F48" s="57"/>
      <c r="G48" s="58">
        <f>SUM(G13:G47)</f>
        <v>0</v>
      </c>
      <c r="H48" s="104"/>
      <c r="I48" s="105"/>
      <c r="J48" s="106"/>
      <c r="K48" s="112"/>
      <c r="L48" s="114"/>
      <c r="M48" s="102">
        <f>SUM(M13:N47)</f>
        <v>0</v>
      </c>
      <c r="N48" s="103"/>
      <c r="O48" s="59">
        <f>SUM(O13:O47)</f>
        <v>0</v>
      </c>
      <c r="P48" s="130"/>
      <c r="Q48" s="131"/>
      <c r="R48" s="132"/>
      <c r="S48" s="112" t="str">
        <f>IF(P48="","",VLOOKUP(P48,Data!$D$1:$E$35,2,FALSE))</f>
        <v/>
      </c>
      <c r="T48" s="114"/>
      <c r="U48" s="103">
        <f>SUM(U13:V47)</f>
        <v>0</v>
      </c>
      <c r="V48" s="112"/>
      <c r="W48" s="117">
        <f>SUM(W13:X47)</f>
        <v>0</v>
      </c>
      <c r="X48" s="118"/>
      <c r="Y48" s="60">
        <f>SUM(Y13:Y47)</f>
        <v>0</v>
      </c>
      <c r="Z48" s="61">
        <f>SUM(Z13:Z47)</f>
        <v>0</v>
      </c>
      <c r="AA48" s="125">
        <f>SUM(AA13:AB47)</f>
        <v>0</v>
      </c>
      <c r="AB48" s="126"/>
      <c r="AN48" s="13"/>
      <c r="AO48" s="14"/>
      <c r="AQ48" s="13"/>
      <c r="AR48" s="14"/>
    </row>
    <row r="49" spans="1:41" ht="14" x14ac:dyDescent="0.3">
      <c r="A49" s="11"/>
      <c r="B49" s="11"/>
      <c r="D49" s="2"/>
      <c r="W49" s="113"/>
      <c r="X49" s="113"/>
      <c r="Y49" s="43"/>
      <c r="Z49" s="10"/>
      <c r="AA49" s="84"/>
      <c r="AB49" s="84"/>
      <c r="AN49" s="13"/>
      <c r="AO49" s="14"/>
    </row>
    <row r="50" spans="1:41" ht="14" x14ac:dyDescent="0.3">
      <c r="A50" s="11"/>
      <c r="B50" s="11"/>
      <c r="C50" s="101"/>
      <c r="D50" s="101"/>
      <c r="G50" s="6"/>
      <c r="H50" s="111"/>
      <c r="I50" s="111"/>
      <c r="J50" s="111"/>
      <c r="K50" s="111"/>
      <c r="L50" s="111"/>
      <c r="M50" s="83"/>
      <c r="N50" s="83"/>
      <c r="O50" s="6"/>
      <c r="P50" s="100"/>
      <c r="Q50" s="100"/>
      <c r="R50" s="100"/>
      <c r="S50" s="113"/>
      <c r="T50" s="113"/>
      <c r="U50" s="83"/>
      <c r="V50" s="83"/>
      <c r="W50" s="111"/>
      <c r="X50" s="111"/>
      <c r="Y50" s="6"/>
      <c r="Z50" s="10"/>
      <c r="AA50" s="84"/>
      <c r="AB50" s="84"/>
      <c r="AN50" s="13"/>
      <c r="AO50" s="14"/>
    </row>
    <row r="51" spans="1:41" ht="14" x14ac:dyDescent="0.3">
      <c r="A51" s="11"/>
      <c r="B51" s="11"/>
      <c r="C51" s="99"/>
      <c r="D51" s="100"/>
      <c r="H51" s="62"/>
      <c r="AN51" s="13"/>
      <c r="AO51" s="14"/>
    </row>
    <row r="52" spans="1:41" ht="14" x14ac:dyDescent="0.3">
      <c r="A52" s="11"/>
      <c r="B52" s="11"/>
      <c r="C52" s="1"/>
      <c r="S52" s="10"/>
      <c r="T52" s="10"/>
      <c r="U52" s="10"/>
      <c r="V52" s="10"/>
      <c r="AN52" s="13"/>
      <c r="AO52" s="14"/>
    </row>
    <row r="53" spans="1:41" ht="14" x14ac:dyDescent="0.3">
      <c r="A53" s="11"/>
      <c r="B53" s="11"/>
      <c r="C53" s="1"/>
      <c r="D53" s="1"/>
      <c r="S53" s="83"/>
      <c r="T53" s="83"/>
      <c r="U53" s="10"/>
      <c r="V53" s="10"/>
      <c r="AN53" s="13"/>
      <c r="AO53" s="14"/>
    </row>
    <row r="54" spans="1:41" ht="14" x14ac:dyDescent="0.3">
      <c r="C54" s="2"/>
      <c r="D54" s="2"/>
      <c r="E54" s="3"/>
      <c r="F54" s="3"/>
      <c r="AN54" s="13"/>
      <c r="AO54" s="14"/>
    </row>
    <row r="55" spans="1:41" ht="14" x14ac:dyDescent="0.3">
      <c r="C55" s="2"/>
      <c r="D55" s="2"/>
      <c r="E55" s="3"/>
      <c r="F55" s="3"/>
      <c r="AN55" s="13"/>
      <c r="AO55" s="14"/>
    </row>
    <row r="56" spans="1:41" ht="14" x14ac:dyDescent="0.3">
      <c r="C56" s="2"/>
      <c r="D56" s="2"/>
      <c r="E56" s="3"/>
      <c r="F56" s="3"/>
      <c r="K56" s="12"/>
      <c r="AN56" s="13"/>
      <c r="AO56" s="14"/>
    </row>
    <row r="57" spans="1:41" ht="14" x14ac:dyDescent="0.3">
      <c r="C57" s="2"/>
      <c r="D57" s="2"/>
      <c r="E57" s="3"/>
      <c r="F57" s="3"/>
      <c r="W57" s="138"/>
      <c r="X57" s="138"/>
      <c r="Y57" s="21"/>
      <c r="AN57" s="13"/>
      <c r="AO57" s="14"/>
    </row>
    <row r="58" spans="1:41" ht="14" x14ac:dyDescent="0.3">
      <c r="C58" s="8"/>
      <c r="D58" s="8"/>
      <c r="E58" s="9"/>
      <c r="F58" s="9"/>
      <c r="G58" s="9"/>
      <c r="H58" s="9"/>
      <c r="I58" s="9"/>
      <c r="J58" s="10"/>
      <c r="K58" s="3"/>
      <c r="L58" s="3"/>
      <c r="M58" s="3"/>
      <c r="N58" s="2"/>
      <c r="O58" s="2"/>
      <c r="P58" s="2"/>
      <c r="Q58" s="2"/>
      <c r="R58" s="2"/>
      <c r="AN58" s="13"/>
      <c r="AO58" s="19"/>
    </row>
    <row r="59" spans="1:41" ht="14" x14ac:dyDescent="0.3">
      <c r="C59" s="8"/>
      <c r="D59" s="8"/>
      <c r="E59" s="9"/>
      <c r="F59" s="9"/>
      <c r="G59" s="9"/>
      <c r="H59" s="9"/>
      <c r="I59" s="9"/>
      <c r="J59" s="10"/>
      <c r="K59" s="3"/>
      <c r="L59" s="3"/>
      <c r="M59" s="3"/>
      <c r="N59" s="2"/>
      <c r="O59" s="2"/>
      <c r="P59" s="2"/>
      <c r="Q59" s="2"/>
      <c r="R59" s="2"/>
      <c r="AC59" s="3"/>
      <c r="AD59" s="2"/>
      <c r="AN59" s="13"/>
      <c r="AO59" s="19"/>
    </row>
    <row r="60" spans="1:41" ht="14" x14ac:dyDescent="0.3">
      <c r="C60" s="8"/>
      <c r="D60" s="8"/>
      <c r="E60" s="9"/>
      <c r="F60" s="9"/>
      <c r="G60" s="9"/>
      <c r="H60" s="9"/>
      <c r="I60" s="9"/>
      <c r="J60" s="10"/>
      <c r="K60" s="3"/>
      <c r="L60" s="3"/>
      <c r="M60" s="3"/>
      <c r="N60" s="2"/>
      <c r="O60" s="2"/>
      <c r="P60" s="2"/>
      <c r="Q60" s="2"/>
      <c r="R60" s="2"/>
      <c r="AC60" s="9"/>
      <c r="AD60" s="3"/>
      <c r="AN60" s="13"/>
      <c r="AO60" s="19"/>
    </row>
    <row r="61" spans="1:41" ht="14" x14ac:dyDescent="0.3">
      <c r="P61" s="2"/>
      <c r="AC61" s="7"/>
      <c r="AD61" s="9"/>
      <c r="AN61" s="13"/>
      <c r="AO61" s="20"/>
    </row>
    <row r="62" spans="1:41" ht="14" x14ac:dyDescent="0.3">
      <c r="A62" s="11"/>
      <c r="B62" s="4"/>
      <c r="C62" s="4"/>
      <c r="D62" s="4"/>
      <c r="E62" s="4"/>
      <c r="F62" s="4"/>
      <c r="G62" s="5"/>
      <c r="H62" s="1"/>
      <c r="I62" s="1"/>
      <c r="J62" s="1"/>
      <c r="AC62" s="6"/>
      <c r="AD62" s="7"/>
      <c r="AN62" s="13"/>
      <c r="AO62" s="20"/>
    </row>
    <row r="63" spans="1:41" ht="14" x14ac:dyDescent="0.3">
      <c r="A63" s="11"/>
      <c r="B63" s="4"/>
      <c r="C63" s="4"/>
      <c r="D63" s="4"/>
      <c r="E63" s="4"/>
      <c r="F63" s="4"/>
      <c r="G63" s="5"/>
      <c r="H63" s="1"/>
      <c r="I63" s="1"/>
      <c r="J63" s="1"/>
      <c r="AC63" s="6"/>
      <c r="AD63" s="6"/>
      <c r="AN63" s="13"/>
      <c r="AO63" s="1"/>
    </row>
    <row r="64" spans="1:41" ht="14" x14ac:dyDescent="0.3">
      <c r="A64" s="11"/>
      <c r="B64" s="4"/>
      <c r="C64" s="4"/>
      <c r="D64" s="4"/>
      <c r="E64" s="4"/>
      <c r="F64" s="4"/>
      <c r="G64" s="5"/>
      <c r="H64" s="1"/>
      <c r="I64" s="1"/>
      <c r="J64" s="1"/>
      <c r="AD64" s="6"/>
      <c r="AN64" s="13"/>
      <c r="AO64" s="1"/>
    </row>
    <row r="65" spans="40:41" x14ac:dyDescent="0.25">
      <c r="AN65" s="13"/>
      <c r="AO65" s="1"/>
    </row>
    <row r="66" spans="40:41" x14ac:dyDescent="0.25">
      <c r="AN66" s="13"/>
      <c r="AO66" s="1"/>
    </row>
    <row r="67" spans="40:41" x14ac:dyDescent="0.25">
      <c r="AN67" s="13"/>
      <c r="AO67" s="1"/>
    </row>
    <row r="68" spans="40:41" x14ac:dyDescent="0.25">
      <c r="AN68" s="13"/>
      <c r="AO68" s="14"/>
    </row>
    <row r="69" spans="40:41" x14ac:dyDescent="0.25">
      <c r="AN69" s="13"/>
      <c r="AO69" s="14"/>
    </row>
    <row r="70" spans="40:41" x14ac:dyDescent="0.25">
      <c r="AN70" s="13"/>
      <c r="AO70" s="14"/>
    </row>
    <row r="71" spans="40:41" x14ac:dyDescent="0.25">
      <c r="AN71" s="13"/>
      <c r="AO71" s="14"/>
    </row>
    <row r="72" spans="40:41" x14ac:dyDescent="0.25">
      <c r="AN72" s="13"/>
      <c r="AO72" s="14"/>
    </row>
    <row r="73" spans="40:41" x14ac:dyDescent="0.25">
      <c r="AN73" s="13"/>
      <c r="AO73" s="14"/>
    </row>
    <row r="74" spans="40:41" x14ac:dyDescent="0.25">
      <c r="AO74" s="1"/>
    </row>
    <row r="75" spans="40:41" x14ac:dyDescent="0.25">
      <c r="AO75" s="1"/>
    </row>
    <row r="76" spans="40:41" x14ac:dyDescent="0.25">
      <c r="AN76" s="13"/>
      <c r="AO76" s="14"/>
    </row>
    <row r="77" spans="40:41" x14ac:dyDescent="0.25">
      <c r="AO77" s="1"/>
    </row>
    <row r="78" spans="40:41" x14ac:dyDescent="0.25">
      <c r="AO78" s="1"/>
    </row>
    <row r="79" spans="40:41" x14ac:dyDescent="0.25">
      <c r="AO79" s="1"/>
    </row>
    <row r="80" spans="40:41" x14ac:dyDescent="0.25">
      <c r="AO80" s="1"/>
    </row>
    <row r="81" spans="41:41" x14ac:dyDescent="0.25">
      <c r="AO81" s="1"/>
    </row>
    <row r="82" spans="41:41" x14ac:dyDescent="0.25">
      <c r="AO82" s="1"/>
    </row>
    <row r="83" spans="41:41" x14ac:dyDescent="0.25">
      <c r="AO83" s="1"/>
    </row>
    <row r="84" spans="41:41" x14ac:dyDescent="0.25">
      <c r="AO84" s="1"/>
    </row>
  </sheetData>
  <sheetProtection algorithmName="SHA-512" hashValue="b7KbQcBfyDPs4jW6XQVK3/W8SDiZFj1thljVn1O5n39QFCTMEpQ1DNVJDzpr+FIvRfWoluzdOXkmgGXMrWvq4g==" saltValue="dR4Wb6Yzh1KhThGuqI9AtQ==" spinCount="100000" sheet="1" selectLockedCells="1"/>
  <protectedRanges>
    <protectedRange sqref="AQ9:AR12 AQ4:AR6 AQ15:AR17 AQ18 AQ34:AR39 AQ19:AR31" name="Range1_1"/>
  </protectedRanges>
  <dataConsolidate/>
  <mergeCells count="378">
    <mergeCell ref="A2:AB2"/>
    <mergeCell ref="W57:X57"/>
    <mergeCell ref="W4:Y4"/>
    <mergeCell ref="W5:Y5"/>
    <mergeCell ref="C43:E43"/>
    <mergeCell ref="C41:E41"/>
    <mergeCell ref="C42:E42"/>
    <mergeCell ref="C4:E4"/>
    <mergeCell ref="C5:E5"/>
    <mergeCell ref="C6:E6"/>
    <mergeCell ref="C7:E7"/>
    <mergeCell ref="U5:V5"/>
    <mergeCell ref="U4:V4"/>
    <mergeCell ref="K48:L48"/>
    <mergeCell ref="W45:X45"/>
    <mergeCell ref="W46:X46"/>
    <mergeCell ref="W47:X47"/>
    <mergeCell ref="W14:X14"/>
    <mergeCell ref="P50:R50"/>
    <mergeCell ref="W11:X11"/>
    <mergeCell ref="U31:V31"/>
    <mergeCell ref="W36:X36"/>
    <mergeCell ref="W37:X37"/>
    <mergeCell ref="W29:X29"/>
    <mergeCell ref="AA34:AB34"/>
    <mergeCell ref="W42:X42"/>
    <mergeCell ref="W43:X43"/>
    <mergeCell ref="W38:X38"/>
    <mergeCell ref="P48:R48"/>
    <mergeCell ref="C44:E44"/>
    <mergeCell ref="AA39:AB39"/>
    <mergeCell ref="AA40:AB40"/>
    <mergeCell ref="AA49:AB49"/>
    <mergeCell ref="W49:X49"/>
    <mergeCell ref="C34:E34"/>
    <mergeCell ref="C35:E35"/>
    <mergeCell ref="C36:E36"/>
    <mergeCell ref="S36:T36"/>
    <mergeCell ref="K45:L45"/>
    <mergeCell ref="K46:L46"/>
    <mergeCell ref="K47:L47"/>
    <mergeCell ref="U40:V40"/>
    <mergeCell ref="U41:V41"/>
    <mergeCell ref="U42:V42"/>
    <mergeCell ref="S46:T46"/>
    <mergeCell ref="P47:R47"/>
    <mergeCell ref="P46:R46"/>
    <mergeCell ref="K38:L38"/>
    <mergeCell ref="AA38:AB38"/>
    <mergeCell ref="AA48:AB48"/>
    <mergeCell ref="AA47:AB47"/>
    <mergeCell ref="W44:X44"/>
    <mergeCell ref="M38:N38"/>
    <mergeCell ref="W39:X39"/>
    <mergeCell ref="W40:X40"/>
    <mergeCell ref="C39:E39"/>
    <mergeCell ref="C40:E40"/>
    <mergeCell ref="K39:L39"/>
    <mergeCell ref="H39:J39"/>
    <mergeCell ref="H40:J40"/>
    <mergeCell ref="U43:V43"/>
    <mergeCell ref="U44:V44"/>
    <mergeCell ref="U45:V45"/>
    <mergeCell ref="U46:V46"/>
    <mergeCell ref="M41:N41"/>
    <mergeCell ref="M42:N42"/>
    <mergeCell ref="H47:J47"/>
    <mergeCell ref="H46:J46"/>
    <mergeCell ref="B10:B12"/>
    <mergeCell ref="AA17:AB17"/>
    <mergeCell ref="W20:X20"/>
    <mergeCell ref="AA21:AB21"/>
    <mergeCell ref="W13:X13"/>
    <mergeCell ref="AA25:AB25"/>
    <mergeCell ref="AA26:AB26"/>
    <mergeCell ref="AA27:AB27"/>
    <mergeCell ref="AA22:AB22"/>
    <mergeCell ref="AA13:AB13"/>
    <mergeCell ref="AA11:AB11"/>
    <mergeCell ref="W27:X27"/>
    <mergeCell ref="W24:X24"/>
    <mergeCell ref="W17:X17"/>
    <mergeCell ref="W12:X12"/>
    <mergeCell ref="AA12:AB12"/>
    <mergeCell ref="AA23:AB23"/>
    <mergeCell ref="AA18:AB18"/>
    <mergeCell ref="AA19:AB19"/>
    <mergeCell ref="AA24:AB24"/>
    <mergeCell ref="AA20:AB20"/>
    <mergeCell ref="W18:X18"/>
    <mergeCell ref="W19:X19"/>
    <mergeCell ref="W21:X21"/>
    <mergeCell ref="U29:V29"/>
    <mergeCell ref="M25:N25"/>
    <mergeCell ref="AA35:AB35"/>
    <mergeCell ref="W48:X48"/>
    <mergeCell ref="AA46:AB46"/>
    <mergeCell ref="AA36:AB36"/>
    <mergeCell ref="AA28:AB28"/>
    <mergeCell ref="AA29:AB29"/>
    <mergeCell ref="AA30:AB30"/>
    <mergeCell ref="AA31:AB31"/>
    <mergeCell ref="AA32:AB32"/>
    <mergeCell ref="AA37:AB37"/>
    <mergeCell ref="S41:T41"/>
    <mergeCell ref="S42:T42"/>
    <mergeCell ref="S43:T43"/>
    <mergeCell ref="S39:T39"/>
    <mergeCell ref="W41:X41"/>
    <mergeCell ref="U32:V32"/>
    <mergeCell ref="U39:V39"/>
    <mergeCell ref="U47:V47"/>
    <mergeCell ref="U37:V37"/>
    <mergeCell ref="U38:V38"/>
    <mergeCell ref="AA33:AB33"/>
    <mergeCell ref="M37:N37"/>
    <mergeCell ref="W50:X50"/>
    <mergeCell ref="U48:V48"/>
    <mergeCell ref="S50:T50"/>
    <mergeCell ref="S48:T48"/>
    <mergeCell ref="C37:E37"/>
    <mergeCell ref="P33:R33"/>
    <mergeCell ref="H37:J37"/>
    <mergeCell ref="U36:V36"/>
    <mergeCell ref="H50:J50"/>
    <mergeCell ref="K50:L50"/>
    <mergeCell ref="H34:J34"/>
    <mergeCell ref="W33:X33"/>
    <mergeCell ref="H43:J43"/>
    <mergeCell ref="K40:L40"/>
    <mergeCell ref="K41:L41"/>
    <mergeCell ref="K42:L42"/>
    <mergeCell ref="K43:L43"/>
    <mergeCell ref="M46:N46"/>
    <mergeCell ref="M47:N47"/>
    <mergeCell ref="M45:N45"/>
    <mergeCell ref="S34:T34"/>
    <mergeCell ref="P45:R45"/>
    <mergeCell ref="M40:N40"/>
    <mergeCell ref="M35:N35"/>
    <mergeCell ref="C13:E13"/>
    <mergeCell ref="C12:E12"/>
    <mergeCell ref="K12:L12"/>
    <mergeCell ref="K13:L13"/>
    <mergeCell ref="M12:N12"/>
    <mergeCell ref="M13:N13"/>
    <mergeCell ref="H13:J13"/>
    <mergeCell ref="M17:N17"/>
    <mergeCell ref="H18:J18"/>
    <mergeCell ref="M18:N18"/>
    <mergeCell ref="C14:E14"/>
    <mergeCell ref="K17:L17"/>
    <mergeCell ref="M14:N14"/>
    <mergeCell ref="C15:E15"/>
    <mergeCell ref="C18:E18"/>
    <mergeCell ref="H12:J12"/>
    <mergeCell ref="F11:F12"/>
    <mergeCell ref="M16:N16"/>
    <mergeCell ref="C16:E16"/>
    <mergeCell ref="K16:L16"/>
    <mergeCell ref="C17:E17"/>
    <mergeCell ref="C51:D51"/>
    <mergeCell ref="C50:D50"/>
    <mergeCell ref="M48:N48"/>
    <mergeCell ref="H48:J48"/>
    <mergeCell ref="C20:E20"/>
    <mergeCell ref="C38:E38"/>
    <mergeCell ref="H21:J21"/>
    <mergeCell ref="M50:N50"/>
    <mergeCell ref="C45:E45"/>
    <mergeCell ref="C46:E46"/>
    <mergeCell ref="C47:E47"/>
    <mergeCell ref="M27:N27"/>
    <mergeCell ref="M28:N28"/>
    <mergeCell ref="M29:N29"/>
    <mergeCell ref="M30:N30"/>
    <mergeCell ref="K23:L23"/>
    <mergeCell ref="K24:L24"/>
    <mergeCell ref="M22:N22"/>
    <mergeCell ref="C22:E22"/>
    <mergeCell ref="C33:E33"/>
    <mergeCell ref="H29:J29"/>
    <mergeCell ref="K32:L32"/>
    <mergeCell ref="K34:L34"/>
    <mergeCell ref="C21:E21"/>
    <mergeCell ref="C23:E23"/>
    <mergeCell ref="H22:J22"/>
    <mergeCell ref="C30:E30"/>
    <mergeCell ref="C31:E31"/>
    <mergeCell ref="H19:J19"/>
    <mergeCell ref="H20:J20"/>
    <mergeCell ref="M33:N33"/>
    <mergeCell ref="M34:N34"/>
    <mergeCell ref="M31:N31"/>
    <mergeCell ref="C19:E19"/>
    <mergeCell ref="C24:E24"/>
    <mergeCell ref="K22:L22"/>
    <mergeCell ref="M23:N23"/>
    <mergeCell ref="C29:E29"/>
    <mergeCell ref="H31:J31"/>
    <mergeCell ref="U26:V26"/>
    <mergeCell ref="U27:V27"/>
    <mergeCell ref="U28:V28"/>
    <mergeCell ref="H17:J17"/>
    <mergeCell ref="H16:J16"/>
    <mergeCell ref="M26:N26"/>
    <mergeCell ref="K20:L20"/>
    <mergeCell ref="P18:R18"/>
    <mergeCell ref="P17:R17"/>
    <mergeCell ref="P22:R22"/>
    <mergeCell ref="P21:R21"/>
    <mergeCell ref="P20:R20"/>
    <mergeCell ref="U22:V22"/>
    <mergeCell ref="U23:V23"/>
    <mergeCell ref="S21:T21"/>
    <mergeCell ref="S22:T22"/>
    <mergeCell ref="P19:R19"/>
    <mergeCell ref="P23:R23"/>
    <mergeCell ref="S24:T24"/>
    <mergeCell ref="S23:T23"/>
    <mergeCell ref="K21:L21"/>
    <mergeCell ref="U24:V24"/>
    <mergeCell ref="M19:N19"/>
    <mergeCell ref="M20:N20"/>
    <mergeCell ref="C10:E10"/>
    <mergeCell ref="C11:E11"/>
    <mergeCell ref="M44:N44"/>
    <mergeCell ref="M11:N11"/>
    <mergeCell ref="C32:E32"/>
    <mergeCell ref="K27:L27"/>
    <mergeCell ref="K28:L28"/>
    <mergeCell ref="K29:L29"/>
    <mergeCell ref="K25:L25"/>
    <mergeCell ref="M24:N24"/>
    <mergeCell ref="C28:E28"/>
    <mergeCell ref="C25:E25"/>
    <mergeCell ref="C26:E26"/>
    <mergeCell ref="C27:E27"/>
    <mergeCell ref="K26:L26"/>
    <mergeCell ref="K18:L18"/>
    <mergeCell ref="K19:L19"/>
    <mergeCell ref="M21:N21"/>
    <mergeCell ref="K37:L37"/>
    <mergeCell ref="K44:L44"/>
    <mergeCell ref="K33:L33"/>
    <mergeCell ref="M32:N32"/>
    <mergeCell ref="M39:N39"/>
    <mergeCell ref="H38:J38"/>
    <mergeCell ref="U10:V10"/>
    <mergeCell ref="U11:V11"/>
    <mergeCell ref="U12:V12"/>
    <mergeCell ref="U13:V13"/>
    <mergeCell ref="U19:V19"/>
    <mergeCell ref="U20:V20"/>
    <mergeCell ref="U14:V14"/>
    <mergeCell ref="U15:V15"/>
    <mergeCell ref="U16:V16"/>
    <mergeCell ref="U17:V17"/>
    <mergeCell ref="U18:V18"/>
    <mergeCell ref="M36:N36"/>
    <mergeCell ref="S44:T44"/>
    <mergeCell ref="S45:T45"/>
    <mergeCell ref="M43:N43"/>
    <mergeCell ref="K35:L35"/>
    <mergeCell ref="K36:L36"/>
    <mergeCell ref="H23:J23"/>
    <mergeCell ref="H24:J24"/>
    <mergeCell ref="H27:J27"/>
    <mergeCell ref="H28:J28"/>
    <mergeCell ref="H44:J44"/>
    <mergeCell ref="H45:J45"/>
    <mergeCell ref="K31:L31"/>
    <mergeCell ref="H30:J30"/>
    <mergeCell ref="H33:J33"/>
    <mergeCell ref="H35:J35"/>
    <mergeCell ref="H41:J41"/>
    <mergeCell ref="H42:J42"/>
    <mergeCell ref="H36:J36"/>
    <mergeCell ref="H25:J25"/>
    <mergeCell ref="H26:J26"/>
    <mergeCell ref="H32:J32"/>
    <mergeCell ref="K30:L30"/>
    <mergeCell ref="S13:T13"/>
    <mergeCell ref="S14:T14"/>
    <mergeCell ref="S15:T15"/>
    <mergeCell ref="S16:T16"/>
    <mergeCell ref="S18:T18"/>
    <mergeCell ref="P42:R42"/>
    <mergeCell ref="P43:R43"/>
    <mergeCell ref="P44:R44"/>
    <mergeCell ref="P38:R38"/>
    <mergeCell ref="P39:R39"/>
    <mergeCell ref="P40:R40"/>
    <mergeCell ref="P41:R41"/>
    <mergeCell ref="P34:R34"/>
    <mergeCell ref="P35:R35"/>
    <mergeCell ref="P36:R36"/>
    <mergeCell ref="P37:R37"/>
    <mergeCell ref="S35:T35"/>
    <mergeCell ref="S28:T28"/>
    <mergeCell ref="S29:T29"/>
    <mergeCell ref="S30:T30"/>
    <mergeCell ref="P13:R13"/>
    <mergeCell ref="P14:R14"/>
    <mergeCell ref="P15:R15"/>
    <mergeCell ref="P16:R16"/>
    <mergeCell ref="W31:X31"/>
    <mergeCell ref="S20:T20"/>
    <mergeCell ref="S19:T19"/>
    <mergeCell ref="S37:T37"/>
    <mergeCell ref="S38:T38"/>
    <mergeCell ref="P32:R32"/>
    <mergeCell ref="P24:R24"/>
    <mergeCell ref="P25:R25"/>
    <mergeCell ref="S31:T31"/>
    <mergeCell ref="S25:T25"/>
    <mergeCell ref="S26:T26"/>
    <mergeCell ref="S27:T27"/>
    <mergeCell ref="P26:R26"/>
    <mergeCell ref="P30:R30"/>
    <mergeCell ref="P31:R31"/>
    <mergeCell ref="S32:T32"/>
    <mergeCell ref="S33:T33"/>
    <mergeCell ref="W23:X23"/>
    <mergeCell ref="U25:V25"/>
    <mergeCell ref="P29:R29"/>
    <mergeCell ref="P27:R27"/>
    <mergeCell ref="P28:R28"/>
    <mergeCell ref="W30:X30"/>
    <mergeCell ref="U30:V30"/>
    <mergeCell ref="W16:X16"/>
    <mergeCell ref="S53:T53"/>
    <mergeCell ref="U50:V50"/>
    <mergeCell ref="AA50:AB50"/>
    <mergeCell ref="W32:X32"/>
    <mergeCell ref="W34:X34"/>
    <mergeCell ref="W35:X35"/>
    <mergeCell ref="U33:V33"/>
    <mergeCell ref="U34:V34"/>
    <mergeCell ref="U35:V35"/>
    <mergeCell ref="AA16:AB16"/>
    <mergeCell ref="AA45:AB45"/>
    <mergeCell ref="S47:T47"/>
    <mergeCell ref="S40:T40"/>
    <mergeCell ref="S17:T17"/>
    <mergeCell ref="AA43:AB43"/>
    <mergeCell ref="AA42:AB42"/>
    <mergeCell ref="AA41:AB41"/>
    <mergeCell ref="AA44:AB44"/>
    <mergeCell ref="W22:X22"/>
    <mergeCell ref="U21:V21"/>
    <mergeCell ref="W25:X25"/>
    <mergeCell ref="W26:X26"/>
    <mergeCell ref="W28:X28"/>
    <mergeCell ref="A1:AB1"/>
    <mergeCell ref="G4:K4"/>
    <mergeCell ref="G5:K5"/>
    <mergeCell ref="G6:K6"/>
    <mergeCell ref="G7:K7"/>
    <mergeCell ref="H10:J10"/>
    <mergeCell ref="H11:J11"/>
    <mergeCell ref="K14:L14"/>
    <mergeCell ref="K15:L15"/>
    <mergeCell ref="H14:J14"/>
    <mergeCell ref="H15:J15"/>
    <mergeCell ref="W10:X10"/>
    <mergeCell ref="W15:X15"/>
    <mergeCell ref="M10:N10"/>
    <mergeCell ref="K11:L11"/>
    <mergeCell ref="U6:V6"/>
    <mergeCell ref="W6:Y6"/>
    <mergeCell ref="AA14:AB14"/>
    <mergeCell ref="AA15:AB15"/>
    <mergeCell ref="M15:N15"/>
    <mergeCell ref="P11:R11"/>
    <mergeCell ref="P12:R12"/>
    <mergeCell ref="S11:T11"/>
    <mergeCell ref="S12:T12"/>
  </mergeCells>
  <phoneticPr fontId="0" type="noConversion"/>
  <dataValidations count="1">
    <dataValidation type="list" allowBlank="1" showInputMessage="1" showErrorMessage="1" sqref="B13:B47" xr:uid="{00000000-0002-0000-0000-000000000000}">
      <formula1>"Yes, No"</formula1>
    </dataValidation>
  </dataValidations>
  <printOptions horizontalCentered="1"/>
  <pageMargins left="0" right="0" top="0.46" bottom="0.25" header="0.5" footer="0.5"/>
  <pageSetup scale="37" orientation="landscape" r:id="rId1"/>
  <headerFooter alignWithMargins="0">
    <oddFooter>&amp;CRevised Spreadsheet 02/25/2016 by CLS</oddFooter>
  </headerFooter>
  <customProperties>
    <customPr name="EpmWorksheetKeyString_GUID" r:id="rId2"/>
  </customProperties>
  <cellWatches>
    <cellWatch r="H14"/>
  </cellWatch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101"/>
  <sheetViews>
    <sheetView workbookViewId="0">
      <selection activeCell="G7" sqref="G7"/>
    </sheetView>
  </sheetViews>
  <sheetFormatPr defaultRowHeight="12.5" x14ac:dyDescent="0.25"/>
  <cols>
    <col min="1" max="1" width="24.453125" customWidth="1"/>
    <col min="4" max="4" width="21" customWidth="1"/>
  </cols>
  <sheetData>
    <row r="1" spans="1:29" x14ac:dyDescent="0.25">
      <c r="A1" s="13" t="s">
        <v>16</v>
      </c>
      <c r="B1" s="14">
        <v>9.5000000000000001E-2</v>
      </c>
      <c r="D1" s="13" t="s">
        <v>20</v>
      </c>
      <c r="E1" s="14">
        <v>6.2E-2</v>
      </c>
      <c r="F1" s="1"/>
      <c r="G1" s="1"/>
    </row>
    <row r="2" spans="1:29" x14ac:dyDescent="0.25">
      <c r="A2" s="13" t="s">
        <v>17</v>
      </c>
      <c r="B2" s="14">
        <v>7.9000000000000001E-2</v>
      </c>
      <c r="D2" s="13" t="s">
        <v>21</v>
      </c>
      <c r="E2" s="14">
        <v>5.0999999999999997E-2</v>
      </c>
      <c r="F2" s="1"/>
      <c r="G2" s="1"/>
    </row>
    <row r="3" spans="1:29" x14ac:dyDescent="0.25">
      <c r="A3" s="13" t="s">
        <v>18</v>
      </c>
      <c r="B3" s="14">
        <v>8.7999999999999995E-2</v>
      </c>
      <c r="D3" s="13" t="s">
        <v>24</v>
      </c>
      <c r="E3" s="14">
        <v>2.1999999999999999E-2</v>
      </c>
      <c r="F3" s="1"/>
      <c r="G3" s="1"/>
    </row>
    <row r="4" spans="1:29" x14ac:dyDescent="0.25">
      <c r="A4" s="13" t="s">
        <v>19</v>
      </c>
      <c r="B4" s="14">
        <v>7.1999999999999995E-2</v>
      </c>
      <c r="D4" s="13" t="s">
        <v>25</v>
      </c>
      <c r="E4" s="14">
        <v>1.4E-2</v>
      </c>
      <c r="F4" s="1"/>
      <c r="G4" s="1"/>
    </row>
    <row r="5" spans="1:29" x14ac:dyDescent="0.25">
      <c r="A5" s="13" t="s">
        <v>20</v>
      </c>
      <c r="B5" s="14">
        <v>6.2E-2</v>
      </c>
      <c r="D5" s="13" t="s">
        <v>28</v>
      </c>
      <c r="E5" s="14">
        <v>3.4000000000000002E-2</v>
      </c>
      <c r="F5" s="1"/>
      <c r="G5" s="1"/>
    </row>
    <row r="6" spans="1:29" x14ac:dyDescent="0.25">
      <c r="A6" s="13" t="s">
        <v>21</v>
      </c>
      <c r="B6" s="14">
        <v>5.0999999999999997E-2</v>
      </c>
      <c r="D6" s="13" t="s">
        <v>29</v>
      </c>
      <c r="E6" s="14">
        <v>2.8000000000000001E-2</v>
      </c>
      <c r="F6" s="1"/>
      <c r="G6" s="1"/>
    </row>
    <row r="7" spans="1:29" ht="14" x14ac:dyDescent="0.3">
      <c r="A7" s="13" t="s">
        <v>22</v>
      </c>
      <c r="B7" s="14">
        <v>2.4E-2</v>
      </c>
      <c r="D7" s="11" t="s">
        <v>109</v>
      </c>
      <c r="E7" s="1">
        <v>5.0999999999999997E-2</v>
      </c>
      <c r="F7" s="1"/>
      <c r="T7" s="83"/>
      <c r="U7" s="83"/>
      <c r="V7" s="10"/>
      <c r="W7" s="10"/>
    </row>
    <row r="8" spans="1:29" ht="14" x14ac:dyDescent="0.3">
      <c r="A8" s="13" t="s">
        <v>23</v>
      </c>
      <c r="B8" s="14">
        <v>2.1999999999999999E-2</v>
      </c>
      <c r="D8" s="11" t="s">
        <v>110</v>
      </c>
      <c r="E8" s="1">
        <v>4.2000000000000003E-2</v>
      </c>
      <c r="F8" s="2"/>
      <c r="G8" s="3"/>
    </row>
    <row r="9" spans="1:29" ht="14" x14ac:dyDescent="0.3">
      <c r="A9" s="13" t="s">
        <v>24</v>
      </c>
      <c r="B9" s="14">
        <v>2.1999999999999999E-2</v>
      </c>
      <c r="D9" s="13" t="s">
        <v>32</v>
      </c>
      <c r="E9" s="14">
        <v>2.8000000000000001E-2</v>
      </c>
      <c r="F9" s="2"/>
      <c r="G9" s="3"/>
    </row>
    <row r="10" spans="1:29" ht="14" x14ac:dyDescent="0.3">
      <c r="A10" s="13" t="s">
        <v>25</v>
      </c>
      <c r="B10" s="14">
        <v>1.4E-2</v>
      </c>
      <c r="D10" s="13" t="s">
        <v>33</v>
      </c>
      <c r="E10" s="14">
        <v>2.3E-2</v>
      </c>
      <c r="F10" s="2"/>
      <c r="G10" s="3"/>
      <c r="L10" s="12"/>
    </row>
    <row r="11" spans="1:29" ht="14" x14ac:dyDescent="0.3">
      <c r="A11" s="13" t="s">
        <v>26</v>
      </c>
      <c r="B11" s="14">
        <v>4.8000000000000001E-2</v>
      </c>
      <c r="D11" s="13" t="s">
        <v>36</v>
      </c>
      <c r="E11" s="14">
        <v>4.4999999999999998E-2</v>
      </c>
      <c r="F11" s="2"/>
      <c r="G11" s="3"/>
    </row>
    <row r="12" spans="1:29" ht="14" x14ac:dyDescent="0.3">
      <c r="A12" s="13" t="s">
        <v>27</v>
      </c>
      <c r="B12" s="14">
        <v>4.3999999999999997E-2</v>
      </c>
      <c r="D12" s="13" t="s">
        <v>37</v>
      </c>
      <c r="E12" s="14">
        <v>4.2000000000000003E-2</v>
      </c>
      <c r="U12" s="3"/>
      <c r="V12" s="3"/>
      <c r="W12" s="3"/>
      <c r="X12" s="15"/>
      <c r="Y12" s="15"/>
      <c r="Z12" s="3"/>
      <c r="AA12" s="3"/>
      <c r="AB12" s="3"/>
      <c r="AC12" s="3"/>
    </row>
    <row r="13" spans="1:29" ht="14" x14ac:dyDescent="0.3">
      <c r="A13" s="13" t="s">
        <v>28</v>
      </c>
      <c r="B13" s="14">
        <v>3.4000000000000002E-2</v>
      </c>
      <c r="D13" s="13" t="s">
        <v>111</v>
      </c>
      <c r="E13" s="14">
        <v>6.2E-2</v>
      </c>
      <c r="F13" s="3"/>
      <c r="G13" s="3"/>
      <c r="H13" s="3"/>
      <c r="I13" s="3"/>
      <c r="J13" s="9"/>
      <c r="K13" s="9"/>
      <c r="L13" s="9"/>
      <c r="M13" s="9"/>
      <c r="N13" s="10"/>
      <c r="O13" s="10"/>
      <c r="P13" s="10"/>
      <c r="Q13" s="10"/>
      <c r="R13" s="3"/>
      <c r="S13" s="3"/>
      <c r="T13" s="3"/>
      <c r="U13" s="3"/>
      <c r="V13" s="3"/>
      <c r="W13" s="3"/>
      <c r="X13" s="16"/>
      <c r="Y13" s="16"/>
      <c r="Z13" s="16"/>
      <c r="AA13" s="16"/>
      <c r="AB13" s="145"/>
      <c r="AC13" s="145"/>
    </row>
    <row r="14" spans="1:29" ht="14" x14ac:dyDescent="0.3">
      <c r="A14" s="13" t="s">
        <v>29</v>
      </c>
      <c r="B14" s="14">
        <v>2.8000000000000001E-2</v>
      </c>
      <c r="D14" s="13" t="s">
        <v>112</v>
      </c>
      <c r="E14" s="14">
        <v>6.0999999999999999E-2</v>
      </c>
      <c r="F14" s="17"/>
      <c r="G14" s="9"/>
      <c r="H14" s="9"/>
      <c r="I14" s="9"/>
      <c r="J14" s="9"/>
      <c r="K14" s="10"/>
      <c r="L14" s="3"/>
      <c r="M14" s="3"/>
      <c r="N14" s="3"/>
      <c r="O14" s="2"/>
      <c r="P14" s="2"/>
      <c r="Q14" s="2"/>
      <c r="R14" s="2"/>
      <c r="S14" s="2"/>
      <c r="T14" s="3"/>
      <c r="U14" s="3"/>
      <c r="V14" s="3"/>
      <c r="W14" s="3"/>
      <c r="X14" s="16"/>
      <c r="Y14" s="16"/>
      <c r="Z14" s="16"/>
      <c r="AA14" s="16"/>
      <c r="AB14" s="111"/>
      <c r="AC14" s="111"/>
    </row>
    <row r="15" spans="1:29" ht="14" x14ac:dyDescent="0.3">
      <c r="A15" s="11" t="s">
        <v>113</v>
      </c>
      <c r="B15" s="1">
        <v>7.1999999999999995E-2</v>
      </c>
      <c r="D15" s="13" t="s">
        <v>42</v>
      </c>
      <c r="E15" s="14">
        <v>3.1E-2</v>
      </c>
      <c r="F15" s="8"/>
      <c r="G15" s="9"/>
      <c r="H15" s="9"/>
      <c r="I15" s="9"/>
      <c r="J15" s="9"/>
      <c r="K15" s="10"/>
      <c r="L15" s="3"/>
      <c r="M15" s="3"/>
      <c r="N15" s="3"/>
      <c r="O15" s="2"/>
      <c r="P15" s="2"/>
      <c r="Q15" s="2"/>
      <c r="R15" s="2"/>
      <c r="S15" s="2"/>
      <c r="T15" s="3"/>
      <c r="U15" s="3"/>
      <c r="V15" s="3"/>
      <c r="W15" s="3"/>
      <c r="X15" s="16"/>
      <c r="Y15" s="16"/>
      <c r="Z15" s="16"/>
      <c r="AA15" s="16"/>
      <c r="AB15" s="84"/>
      <c r="AC15" s="84"/>
    </row>
    <row r="16" spans="1:29" ht="14" x14ac:dyDescent="0.3">
      <c r="A16" s="11" t="s">
        <v>114</v>
      </c>
      <c r="B16" s="1">
        <v>6.6000000000000003E-2</v>
      </c>
      <c r="D16" s="13" t="s">
        <v>43</v>
      </c>
      <c r="E16" s="14">
        <v>2.5999999999999999E-2</v>
      </c>
      <c r="F16" s="8"/>
      <c r="G16" s="9"/>
      <c r="H16" s="9"/>
      <c r="I16" s="9"/>
      <c r="J16" s="9"/>
      <c r="K16" s="10"/>
      <c r="L16" s="3"/>
      <c r="M16" s="3"/>
      <c r="N16" s="3"/>
      <c r="O16" s="2"/>
      <c r="P16" s="2"/>
      <c r="Q16" s="2"/>
      <c r="R16" s="2"/>
      <c r="S16" s="2"/>
      <c r="X16" s="16"/>
      <c r="Y16" s="16"/>
      <c r="Z16" s="16"/>
      <c r="AA16" s="16"/>
      <c r="AB16" s="143"/>
      <c r="AC16" s="143"/>
    </row>
    <row r="17" spans="1:29" ht="14" x14ac:dyDescent="0.3">
      <c r="A17" s="11" t="s">
        <v>109</v>
      </c>
      <c r="B17" s="1">
        <v>5.0999999999999997E-2</v>
      </c>
      <c r="D17" s="13" t="s">
        <v>117</v>
      </c>
      <c r="E17" s="14">
        <v>6.2E-2</v>
      </c>
      <c r="F17" s="8"/>
      <c r="G17" s="9"/>
      <c r="H17" s="9"/>
      <c r="I17" s="9"/>
      <c r="J17" s="9"/>
      <c r="K17" s="10"/>
      <c r="L17" s="3"/>
      <c r="M17" s="3"/>
      <c r="N17" s="3"/>
      <c r="O17" s="2"/>
      <c r="P17" s="2"/>
      <c r="Q17" s="2"/>
      <c r="R17" s="2"/>
      <c r="S17" s="2"/>
      <c r="X17" s="144"/>
      <c r="Y17" s="144"/>
      <c r="Z17" s="144"/>
      <c r="AA17" s="144"/>
      <c r="AB17" s="111"/>
      <c r="AC17" s="111"/>
    </row>
    <row r="18" spans="1:29" ht="14" x14ac:dyDescent="0.3">
      <c r="A18" s="11" t="s">
        <v>110</v>
      </c>
      <c r="B18" s="1">
        <v>4.2000000000000003E-2</v>
      </c>
      <c r="D18" s="13" t="s">
        <v>118</v>
      </c>
      <c r="E18" s="14">
        <v>4.2000000000000003E-2</v>
      </c>
      <c r="F18" s="8"/>
      <c r="G18" s="9"/>
      <c r="H18" s="9"/>
      <c r="I18" s="9"/>
      <c r="J18" s="9"/>
      <c r="K18" s="10"/>
      <c r="L18" s="3"/>
      <c r="M18" s="3"/>
      <c r="N18" s="3"/>
      <c r="O18" s="2"/>
      <c r="P18" s="2"/>
      <c r="Q18" s="2"/>
      <c r="R18" s="2"/>
      <c r="S18" s="2"/>
    </row>
    <row r="19" spans="1:29" ht="14" x14ac:dyDescent="0.3">
      <c r="A19" s="13" t="s">
        <v>30</v>
      </c>
      <c r="B19" s="14">
        <v>3.5999999999999997E-2</v>
      </c>
      <c r="C19" s="1"/>
      <c r="D19" s="13" t="s">
        <v>49</v>
      </c>
      <c r="E19" s="14">
        <v>5.0999999999999997E-2</v>
      </c>
      <c r="F19" s="8"/>
      <c r="G19" s="9"/>
      <c r="H19" s="9"/>
      <c r="I19" s="9"/>
      <c r="J19" s="9"/>
      <c r="K19" s="10"/>
      <c r="L19" s="3"/>
      <c r="M19" s="3"/>
      <c r="N19" s="3"/>
      <c r="O19" s="2"/>
      <c r="P19" s="2"/>
      <c r="Q19" s="2"/>
      <c r="R19" s="2"/>
      <c r="S19" s="2"/>
    </row>
    <row r="20" spans="1:29" ht="14" x14ac:dyDescent="0.3">
      <c r="A20" s="13" t="s">
        <v>31</v>
      </c>
      <c r="B20" s="14">
        <v>3.3000000000000002E-2</v>
      </c>
      <c r="D20" s="13" t="s">
        <v>148</v>
      </c>
      <c r="E20" s="14">
        <v>7.3999999999999996E-2</v>
      </c>
      <c r="F20" s="8"/>
      <c r="G20" s="9"/>
      <c r="H20" s="9"/>
      <c r="I20" s="9"/>
      <c r="J20" s="9"/>
      <c r="K20" s="10"/>
      <c r="L20" s="3"/>
      <c r="M20" s="3"/>
      <c r="N20" s="3"/>
      <c r="O20" s="2"/>
      <c r="P20" s="2"/>
      <c r="Q20" s="2"/>
      <c r="R20" s="2"/>
      <c r="S20" s="2"/>
    </row>
    <row r="21" spans="1:29" ht="14" x14ac:dyDescent="0.3">
      <c r="A21" s="13" t="s">
        <v>32</v>
      </c>
      <c r="B21" s="14">
        <v>2.8000000000000001E-2</v>
      </c>
      <c r="C21" s="1"/>
      <c r="D21" s="13" t="s">
        <v>54</v>
      </c>
      <c r="E21" s="14">
        <v>8.5999999999999993E-2</v>
      </c>
      <c r="F21" s="8"/>
      <c r="G21" s="9"/>
      <c r="H21" s="9"/>
      <c r="I21" s="9"/>
      <c r="J21" s="9"/>
      <c r="K21" s="10"/>
      <c r="L21" s="3"/>
      <c r="M21" s="3"/>
      <c r="N21" s="3"/>
      <c r="O21" s="2"/>
      <c r="P21" s="2"/>
      <c r="Q21" s="2"/>
      <c r="R21" s="2"/>
      <c r="S21" s="2"/>
    </row>
    <row r="22" spans="1:29" x14ac:dyDescent="0.25">
      <c r="A22" s="13" t="s">
        <v>33</v>
      </c>
      <c r="B22" s="14">
        <v>2.3E-2</v>
      </c>
      <c r="C22" s="1"/>
      <c r="D22" s="13" t="s">
        <v>55</v>
      </c>
      <c r="E22" s="14">
        <v>7.4999999999999997E-2</v>
      </c>
    </row>
    <row r="23" spans="1:29" x14ac:dyDescent="0.25">
      <c r="A23" s="13" t="s">
        <v>34</v>
      </c>
      <c r="B23" s="14">
        <v>7.0999999999999994E-2</v>
      </c>
      <c r="D23" s="13" t="s">
        <v>119</v>
      </c>
      <c r="E23" s="14">
        <v>0.105</v>
      </c>
    </row>
    <row r="24" spans="1:29" x14ac:dyDescent="0.25">
      <c r="A24" s="13" t="s">
        <v>35</v>
      </c>
      <c r="B24" s="14">
        <v>6.6000000000000003E-2</v>
      </c>
      <c r="D24" s="13" t="s">
        <v>120</v>
      </c>
      <c r="E24" s="14">
        <v>8.4000000000000005E-2</v>
      </c>
    </row>
    <row r="25" spans="1:29" x14ac:dyDescent="0.25">
      <c r="A25" s="13" t="s">
        <v>36</v>
      </c>
      <c r="B25" s="14">
        <v>4.4999999999999998E-2</v>
      </c>
      <c r="D25" s="13" t="s">
        <v>61</v>
      </c>
      <c r="E25" s="14">
        <v>9.5000000000000001E-2</v>
      </c>
    </row>
    <row r="26" spans="1:29" x14ac:dyDescent="0.25">
      <c r="A26" s="13" t="s">
        <v>37</v>
      </c>
      <c r="B26" s="14">
        <v>4.2000000000000003E-2</v>
      </c>
      <c r="D26" s="11" t="s">
        <v>93</v>
      </c>
      <c r="E26" s="1">
        <v>0.22700000000000001</v>
      </c>
    </row>
    <row r="27" spans="1:29" x14ac:dyDescent="0.25">
      <c r="A27" s="18" t="s">
        <v>115</v>
      </c>
      <c r="B27" s="1">
        <v>0.105</v>
      </c>
      <c r="D27" s="13" t="s">
        <v>63</v>
      </c>
      <c r="E27" s="14">
        <v>4.3999999999999997E-2</v>
      </c>
    </row>
    <row r="28" spans="1:29" x14ac:dyDescent="0.25">
      <c r="A28" s="18" t="s">
        <v>116</v>
      </c>
      <c r="B28" s="1">
        <v>9.9000000000000005E-2</v>
      </c>
      <c r="D28" s="13" t="s">
        <v>70</v>
      </c>
      <c r="E28" s="14">
        <v>4.8000000000000001E-2</v>
      </c>
    </row>
    <row r="29" spans="1:29" x14ac:dyDescent="0.25">
      <c r="A29" s="18" t="s">
        <v>111</v>
      </c>
      <c r="B29" s="1">
        <v>6.2E-2</v>
      </c>
      <c r="D29" s="13" t="s">
        <v>71</v>
      </c>
      <c r="E29" s="14">
        <v>4.3999999999999997E-2</v>
      </c>
    </row>
    <row r="30" spans="1:29" x14ac:dyDescent="0.25">
      <c r="A30" s="18" t="s">
        <v>112</v>
      </c>
      <c r="B30" s="1">
        <v>6.0999999999999999E-2</v>
      </c>
      <c r="D30" s="13" t="s">
        <v>76</v>
      </c>
      <c r="E30" s="14">
        <v>0.109</v>
      </c>
    </row>
    <row r="31" spans="1:29" x14ac:dyDescent="0.25">
      <c r="A31" s="13" t="s">
        <v>38</v>
      </c>
      <c r="B31" s="14">
        <v>4.8000000000000001E-2</v>
      </c>
      <c r="D31" s="13" t="s">
        <v>77</v>
      </c>
      <c r="E31" s="14">
        <v>8.6999999999999994E-2</v>
      </c>
    </row>
    <row r="32" spans="1:29" x14ac:dyDescent="0.25">
      <c r="A32" s="13" t="s">
        <v>39</v>
      </c>
      <c r="B32" s="14">
        <v>0.04</v>
      </c>
      <c r="D32" s="13" t="s">
        <v>125</v>
      </c>
      <c r="E32" s="20">
        <v>0.157</v>
      </c>
    </row>
    <row r="33" spans="1:5" x14ac:dyDescent="0.25">
      <c r="A33" s="13" t="s">
        <v>40</v>
      </c>
      <c r="B33" s="14">
        <v>4.3999999999999997E-2</v>
      </c>
      <c r="D33" s="13" t="s">
        <v>130</v>
      </c>
      <c r="E33" s="1">
        <v>0.218</v>
      </c>
    </row>
    <row r="34" spans="1:5" x14ac:dyDescent="0.25">
      <c r="A34" s="13" t="s">
        <v>41</v>
      </c>
      <c r="B34" s="14">
        <v>3.5999999999999997E-2</v>
      </c>
      <c r="D34" s="13" t="s">
        <v>80</v>
      </c>
      <c r="E34" s="14">
        <v>0.1</v>
      </c>
    </row>
    <row r="35" spans="1:5" x14ac:dyDescent="0.25">
      <c r="A35" s="13" t="s">
        <v>42</v>
      </c>
      <c r="B35" s="14">
        <v>3.1E-2</v>
      </c>
      <c r="D35" s="13" t="s">
        <v>81</v>
      </c>
      <c r="E35" s="14">
        <v>0.20100000000000001</v>
      </c>
    </row>
    <row r="36" spans="1:5" x14ac:dyDescent="0.25">
      <c r="A36" s="13" t="s">
        <v>43</v>
      </c>
      <c r="B36" s="14">
        <v>2.5999999999999999E-2</v>
      </c>
      <c r="D36" s="13" t="s">
        <v>94</v>
      </c>
      <c r="E36" s="14">
        <v>0.114</v>
      </c>
    </row>
    <row r="37" spans="1:5" x14ac:dyDescent="0.25">
      <c r="A37" s="13" t="s">
        <v>44</v>
      </c>
      <c r="B37" s="14">
        <v>9.5000000000000001E-2</v>
      </c>
      <c r="D37" s="13" t="s">
        <v>95</v>
      </c>
      <c r="E37" s="14">
        <v>0.23499999999999999</v>
      </c>
    </row>
    <row r="38" spans="1:5" x14ac:dyDescent="0.25">
      <c r="A38" s="13" t="s">
        <v>45</v>
      </c>
      <c r="B38" s="14">
        <v>7.9000000000000001E-2</v>
      </c>
      <c r="D38" s="13" t="s">
        <v>96</v>
      </c>
      <c r="E38" s="14">
        <v>0.35599999999999998</v>
      </c>
    </row>
    <row r="39" spans="1:5" x14ac:dyDescent="0.25">
      <c r="A39" s="13" t="s">
        <v>46</v>
      </c>
      <c r="B39" s="14">
        <v>8.7999999999999995E-2</v>
      </c>
      <c r="D39" s="13" t="s">
        <v>97</v>
      </c>
      <c r="E39" s="14">
        <v>0.47699999999999998</v>
      </c>
    </row>
    <row r="40" spans="1:5" x14ac:dyDescent="0.25">
      <c r="A40" s="13" t="s">
        <v>47</v>
      </c>
      <c r="B40" s="14">
        <v>7.1999999999999995E-2</v>
      </c>
      <c r="D40" s="13" t="s">
        <v>99</v>
      </c>
      <c r="E40" s="14">
        <v>0.18</v>
      </c>
    </row>
    <row r="41" spans="1:5" x14ac:dyDescent="0.25">
      <c r="A41" s="13" t="s">
        <v>48</v>
      </c>
      <c r="B41" s="14">
        <v>6.2E-2</v>
      </c>
      <c r="D41" s="13" t="s">
        <v>100</v>
      </c>
      <c r="E41" s="14">
        <v>0.22</v>
      </c>
    </row>
    <row r="42" spans="1:5" x14ac:dyDescent="0.25">
      <c r="A42" s="13" t="s">
        <v>49</v>
      </c>
      <c r="B42" s="14">
        <v>5.0999999999999997E-2</v>
      </c>
      <c r="D42" s="13" t="s">
        <v>101</v>
      </c>
      <c r="E42" s="14">
        <v>0.28799999999999998</v>
      </c>
    </row>
    <row r="43" spans="1:5" x14ac:dyDescent="0.25">
      <c r="A43" s="13" t="s">
        <v>50</v>
      </c>
      <c r="B43" s="14">
        <v>0.14299999999999999</v>
      </c>
      <c r="D43" s="13" t="s">
        <v>102</v>
      </c>
      <c r="E43" s="14">
        <v>0.81</v>
      </c>
    </row>
    <row r="44" spans="1:5" x14ac:dyDescent="0.25">
      <c r="A44" s="13" t="s">
        <v>51</v>
      </c>
      <c r="B44" s="14">
        <v>0.11899999999999999</v>
      </c>
      <c r="D44" s="13" t="s">
        <v>103</v>
      </c>
      <c r="E44" s="14">
        <v>1.2999999999999999E-2</v>
      </c>
    </row>
    <row r="45" spans="1:5" x14ac:dyDescent="0.25">
      <c r="A45" s="13" t="s">
        <v>52</v>
      </c>
      <c r="B45" s="14">
        <v>0.13200000000000001</v>
      </c>
      <c r="D45" s="13" t="s">
        <v>104</v>
      </c>
      <c r="E45" s="14">
        <v>1.4999999999999999E-2</v>
      </c>
    </row>
    <row r="46" spans="1:5" x14ac:dyDescent="0.25">
      <c r="A46" s="13" t="s">
        <v>53</v>
      </c>
      <c r="B46" s="14">
        <v>0.108</v>
      </c>
      <c r="D46" s="13" t="s">
        <v>105</v>
      </c>
      <c r="E46" s="14">
        <v>1.7999999999999999E-2</v>
      </c>
    </row>
    <row r="47" spans="1:5" x14ac:dyDescent="0.25">
      <c r="A47" s="13" t="s">
        <v>54</v>
      </c>
      <c r="B47" s="14">
        <v>8.5999999999999993E-2</v>
      </c>
      <c r="D47" s="13" t="s">
        <v>106</v>
      </c>
      <c r="E47" s="14">
        <v>2.3E-2</v>
      </c>
    </row>
    <row r="48" spans="1:5" x14ac:dyDescent="0.25">
      <c r="A48" s="13" t="s">
        <v>55</v>
      </c>
      <c r="B48" s="14">
        <v>7.4999999999999997E-2</v>
      </c>
      <c r="D48" s="13" t="s">
        <v>107</v>
      </c>
      <c r="E48" s="14">
        <v>2.5000000000000001E-2</v>
      </c>
    </row>
    <row r="49" spans="1:5" x14ac:dyDescent="0.25">
      <c r="A49" s="13" t="s">
        <v>56</v>
      </c>
      <c r="B49" s="14">
        <v>0.19</v>
      </c>
      <c r="D49" s="13" t="s">
        <v>146</v>
      </c>
      <c r="E49" s="14">
        <v>3.0000000000000001E-3</v>
      </c>
    </row>
    <row r="50" spans="1:5" x14ac:dyDescent="0.25">
      <c r="A50" s="13" t="s">
        <v>57</v>
      </c>
      <c r="B50" s="14">
        <v>0.158</v>
      </c>
      <c r="D50" s="13" t="s">
        <v>136</v>
      </c>
      <c r="E50" s="14">
        <v>5.0000000000000001E-3</v>
      </c>
    </row>
    <row r="51" spans="1:5" x14ac:dyDescent="0.25">
      <c r="A51" s="13" t="s">
        <v>58</v>
      </c>
      <c r="B51" s="14">
        <v>0.17599999999999999</v>
      </c>
      <c r="D51" s="13" t="s">
        <v>145</v>
      </c>
      <c r="E51" s="14">
        <v>6.0000000000000001E-3</v>
      </c>
    </row>
    <row r="52" spans="1:5" x14ac:dyDescent="0.25">
      <c r="A52" s="13" t="s">
        <v>59</v>
      </c>
      <c r="B52" s="14">
        <v>0.14399999999999999</v>
      </c>
    </row>
    <row r="53" spans="1:5" x14ac:dyDescent="0.25">
      <c r="A53" s="13" t="s">
        <v>60</v>
      </c>
      <c r="B53" s="14">
        <v>0.105</v>
      </c>
    </row>
    <row r="54" spans="1:5" x14ac:dyDescent="0.25">
      <c r="A54" s="13" t="s">
        <v>61</v>
      </c>
      <c r="B54" s="14">
        <v>9.5000000000000001E-2</v>
      </c>
    </row>
    <row r="55" spans="1:5" x14ac:dyDescent="0.25">
      <c r="A55" s="13" t="s">
        <v>62</v>
      </c>
      <c r="B55" s="14">
        <v>7.0999999999999994E-2</v>
      </c>
    </row>
    <row r="56" spans="1:5" x14ac:dyDescent="0.25">
      <c r="A56" s="13" t="s">
        <v>63</v>
      </c>
      <c r="B56" s="14">
        <v>4.3999999999999997E-2</v>
      </c>
    </row>
    <row r="57" spans="1:5" x14ac:dyDescent="0.25">
      <c r="A57" s="13" t="s">
        <v>64</v>
      </c>
      <c r="B57" s="14">
        <v>0.1</v>
      </c>
    </row>
    <row r="58" spans="1:5" x14ac:dyDescent="0.25">
      <c r="A58" s="13" t="s">
        <v>65</v>
      </c>
      <c r="B58" s="14">
        <v>0.127</v>
      </c>
    </row>
    <row r="59" spans="1:5" x14ac:dyDescent="0.25">
      <c r="A59" s="13" t="s">
        <v>66</v>
      </c>
      <c r="B59" s="14">
        <v>8.8999999999999996E-2</v>
      </c>
    </row>
    <row r="60" spans="1:5" x14ac:dyDescent="0.25">
      <c r="A60" s="13" t="s">
        <v>67</v>
      </c>
      <c r="B60" s="14">
        <v>7.0999999999999994E-2</v>
      </c>
    </row>
    <row r="61" spans="1:5" x14ac:dyDescent="0.25">
      <c r="A61" s="13" t="s">
        <v>68</v>
      </c>
      <c r="B61" s="14">
        <v>8.3000000000000004E-2</v>
      </c>
    </row>
    <row r="62" spans="1:5" x14ac:dyDescent="0.25">
      <c r="A62" s="13" t="s">
        <v>69</v>
      </c>
      <c r="B62" s="14">
        <v>6.6000000000000003E-2</v>
      </c>
    </row>
    <row r="63" spans="1:5" x14ac:dyDescent="0.25">
      <c r="A63" s="13" t="s">
        <v>70</v>
      </c>
      <c r="B63" s="14">
        <v>4.8000000000000001E-2</v>
      </c>
    </row>
    <row r="64" spans="1:5" x14ac:dyDescent="0.25">
      <c r="A64" s="13" t="s">
        <v>71</v>
      </c>
      <c r="B64" s="14">
        <v>4.3999999999999997E-2</v>
      </c>
    </row>
    <row r="65" spans="1:5" x14ac:dyDescent="0.25">
      <c r="A65" s="13" t="s">
        <v>72</v>
      </c>
      <c r="B65" s="19">
        <v>0.17199999999999999</v>
      </c>
    </row>
    <row r="66" spans="1:5" x14ac:dyDescent="0.25">
      <c r="A66" s="13" t="s">
        <v>73</v>
      </c>
      <c r="B66" s="19">
        <v>0.14000000000000001</v>
      </c>
      <c r="C66" s="1"/>
      <c r="E66" s="1"/>
    </row>
    <row r="67" spans="1:5" x14ac:dyDescent="0.25">
      <c r="A67" s="13" t="s">
        <v>74</v>
      </c>
      <c r="B67" s="19">
        <v>0.24099999999999999</v>
      </c>
    </row>
    <row r="68" spans="1:5" x14ac:dyDescent="0.25">
      <c r="A68" s="13" t="s">
        <v>75</v>
      </c>
      <c r="B68" s="19">
        <v>0.123</v>
      </c>
    </row>
    <row r="69" spans="1:5" x14ac:dyDescent="0.25">
      <c r="A69" s="13" t="s">
        <v>76</v>
      </c>
      <c r="B69" s="19">
        <v>0.109</v>
      </c>
    </row>
    <row r="70" spans="1:5" x14ac:dyDescent="0.25">
      <c r="A70" s="13" t="s">
        <v>77</v>
      </c>
      <c r="B70" s="19">
        <v>8.6999999999999994E-2</v>
      </c>
    </row>
    <row r="71" spans="1:5" x14ac:dyDescent="0.25">
      <c r="A71" s="13" t="s">
        <v>121</v>
      </c>
      <c r="B71" s="19">
        <v>0.26100000000000001</v>
      </c>
    </row>
    <row r="72" spans="1:5" x14ac:dyDescent="0.25">
      <c r="A72" s="13" t="s">
        <v>122</v>
      </c>
      <c r="B72" s="19">
        <v>0.21099999999999999</v>
      </c>
    </row>
    <row r="73" spans="1:5" x14ac:dyDescent="0.25">
      <c r="A73" s="13" t="s">
        <v>123</v>
      </c>
      <c r="B73" s="19">
        <v>0.32400000000000001</v>
      </c>
    </row>
    <row r="74" spans="1:5" x14ac:dyDescent="0.25">
      <c r="A74" s="13" t="s">
        <v>124</v>
      </c>
      <c r="B74" s="20">
        <v>0.189</v>
      </c>
    </row>
    <row r="75" spans="1:5" x14ac:dyDescent="0.25">
      <c r="A75" s="13" t="s">
        <v>125</v>
      </c>
      <c r="B75" s="20">
        <v>0.157</v>
      </c>
    </row>
    <row r="76" spans="1:5" x14ac:dyDescent="0.25">
      <c r="A76" s="13" t="s">
        <v>126</v>
      </c>
      <c r="B76" s="1">
        <v>0.34399999999999997</v>
      </c>
    </row>
    <row r="77" spans="1:5" x14ac:dyDescent="0.25">
      <c r="A77" s="13" t="s">
        <v>127</v>
      </c>
      <c r="B77" s="1">
        <v>0.28000000000000003</v>
      </c>
    </row>
    <row r="78" spans="1:5" x14ac:dyDescent="0.25">
      <c r="A78" s="13" t="s">
        <v>128</v>
      </c>
      <c r="B78" s="1">
        <v>0.48199999999999998</v>
      </c>
    </row>
    <row r="79" spans="1:5" x14ac:dyDescent="0.25">
      <c r="A79" s="13" t="s">
        <v>129</v>
      </c>
      <c r="B79" s="1">
        <v>0.246</v>
      </c>
    </row>
    <row r="80" spans="1:5" x14ac:dyDescent="0.25">
      <c r="A80" s="13" t="s">
        <v>130</v>
      </c>
      <c r="B80" s="1">
        <v>0.218</v>
      </c>
    </row>
    <row r="81" spans="1:2" x14ac:dyDescent="0.25">
      <c r="A81" s="13" t="s">
        <v>78</v>
      </c>
      <c r="B81" s="14">
        <v>0.127</v>
      </c>
    </row>
    <row r="82" spans="1:2" x14ac:dyDescent="0.25">
      <c r="A82" s="13" t="s">
        <v>79</v>
      </c>
      <c r="B82" s="14">
        <v>0.11899999999999999</v>
      </c>
    </row>
    <row r="83" spans="1:2" x14ac:dyDescent="0.25">
      <c r="A83" s="13" t="s">
        <v>80</v>
      </c>
      <c r="B83" s="14">
        <v>0.1</v>
      </c>
    </row>
    <row r="84" spans="1:2" x14ac:dyDescent="0.25">
      <c r="A84" s="13" t="s">
        <v>83</v>
      </c>
      <c r="B84" s="14">
        <v>0.253</v>
      </c>
    </row>
    <row r="85" spans="1:2" x14ac:dyDescent="0.25">
      <c r="A85" s="13" t="s">
        <v>82</v>
      </c>
      <c r="B85" s="14">
        <v>0.23699999999999999</v>
      </c>
    </row>
    <row r="86" spans="1:2" x14ac:dyDescent="0.25">
      <c r="A86" s="13" t="s">
        <v>81</v>
      </c>
      <c r="B86" s="14">
        <v>0.20100000000000001</v>
      </c>
    </row>
    <row r="87" spans="1:2" x14ac:dyDescent="0.25">
      <c r="A87" t="s">
        <v>85</v>
      </c>
      <c r="B87" s="1">
        <v>0.06</v>
      </c>
    </row>
    <row r="88" spans="1:2" x14ac:dyDescent="0.25">
      <c r="A88" t="s">
        <v>84</v>
      </c>
      <c r="B88" s="1">
        <v>7.4999999999999997E-2</v>
      </c>
    </row>
    <row r="89" spans="1:2" x14ac:dyDescent="0.25">
      <c r="A89" s="13" t="s">
        <v>108</v>
      </c>
      <c r="B89" s="14">
        <v>0.09</v>
      </c>
    </row>
    <row r="90" spans="1:2" x14ac:dyDescent="0.25">
      <c r="A90" t="s">
        <v>86</v>
      </c>
      <c r="B90" s="1">
        <v>0.1</v>
      </c>
    </row>
    <row r="91" spans="1:2" x14ac:dyDescent="0.25">
      <c r="A91" t="s">
        <v>87</v>
      </c>
      <c r="B91" s="1">
        <v>0.15</v>
      </c>
    </row>
    <row r="92" spans="1:2" x14ac:dyDescent="0.25">
      <c r="A92" t="s">
        <v>88</v>
      </c>
      <c r="B92" s="1">
        <v>0.17499999999999999</v>
      </c>
    </row>
    <row r="93" spans="1:2" x14ac:dyDescent="0.25">
      <c r="A93" t="s">
        <v>98</v>
      </c>
      <c r="B93" s="1">
        <v>0.20300000000000001</v>
      </c>
    </row>
    <row r="94" spans="1:2" x14ac:dyDescent="0.25">
      <c r="A94" t="s">
        <v>89</v>
      </c>
      <c r="B94" s="1">
        <v>0.28999999999999998</v>
      </c>
    </row>
    <row r="95" spans="1:2" x14ac:dyDescent="0.25">
      <c r="A95" t="s">
        <v>90</v>
      </c>
      <c r="B95" s="1">
        <v>0.46500000000000002</v>
      </c>
    </row>
    <row r="96" spans="1:2" x14ac:dyDescent="0.25">
      <c r="A96" t="s">
        <v>91</v>
      </c>
      <c r="B96" s="1">
        <v>0.81</v>
      </c>
    </row>
    <row r="97" spans="1:2" x14ac:dyDescent="0.25">
      <c r="A97" t="s">
        <v>92</v>
      </c>
      <c r="B97" s="1">
        <v>1.1599999999999999</v>
      </c>
    </row>
    <row r="99" spans="1:2" x14ac:dyDescent="0.25">
      <c r="A99" s="40" t="s">
        <v>147</v>
      </c>
      <c r="B99" s="1">
        <v>0.03</v>
      </c>
    </row>
    <row r="100" spans="1:2" x14ac:dyDescent="0.25">
      <c r="A100" t="s">
        <v>134</v>
      </c>
      <c r="B100" s="1">
        <v>0.04</v>
      </c>
    </row>
    <row r="101" spans="1:2" x14ac:dyDescent="0.25">
      <c r="A101" t="s">
        <v>135</v>
      </c>
      <c r="B101" s="1">
        <v>0.01</v>
      </c>
    </row>
  </sheetData>
  <protectedRanges>
    <protectedRange sqref="D9:E12 D1:E6 D15:E17 D18 D34:E39 D21:E31 D19:E19" name="Range1_1"/>
    <protectedRange sqref="D20:E20" name="Range1_1_1"/>
  </protectedRanges>
  <mergeCells count="7">
    <mergeCell ref="AB16:AC16"/>
    <mergeCell ref="X17:AA17"/>
    <mergeCell ref="AB17:AC17"/>
    <mergeCell ref="T7:U7"/>
    <mergeCell ref="AB13:AC13"/>
    <mergeCell ref="AB14:AC14"/>
    <mergeCell ref="AB15:AC15"/>
  </mergeCells>
  <phoneticPr fontId="0" type="noConversion"/>
  <pageMargins left="0.75" right="0.75" top="1" bottom="1" header="0.5" footer="0.5"/>
  <pageSetup orientation="portrait" horizontalDpi="90" verticalDpi="90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</vt:lpstr>
      <vt:lpstr>Sheet2</vt:lpstr>
      <vt:lpstr>LIGHTS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Location_ID</dc:creator>
  <cp:lastModifiedBy>Evans, Lauren N.</cp:lastModifiedBy>
  <cp:lastPrinted>2016-02-25T17:23:15Z</cp:lastPrinted>
  <dcterms:created xsi:type="dcterms:W3CDTF">2001-08-08T20:57:59Z</dcterms:created>
  <dcterms:modified xsi:type="dcterms:W3CDTF">2025-01-23T19:58:07Z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2022-09-07T19:05:11Z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44b08a8b-2407-43cd-871d-33a35cf88860</vt:lpwstr>
  </property>
  <property fmtid="{D5CDD505-2E9C-101B-9397-08002B2CF9AE}" pid="8" name="MSIP_Label_a83f872e-d8d7-43ac-9961-0f2ad31e50e5_ContentBits">
    <vt:lpwstr>0</vt:lpwstr>
  </property>
</Properties>
</file>